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firstSheet="1" activeTab="1"/>
  </bookViews>
  <sheets>
    <sheet name="Sheet1" sheetId="1" state="hidden" r:id="rId1"/>
    <sheet name="DENARNI TOK" sheetId="2" r:id="rId2"/>
    <sheet name="PREM. BILANCA" sheetId="3" r:id="rId3"/>
    <sheet name="POKOJNINA" sheetId="4" r:id="rId4"/>
    <sheet name="FINANČNI CILJI" sheetId="5" r:id="rId5"/>
  </sheets>
  <definedNames/>
  <calcPr fullCalcOnLoad="1"/>
</workbook>
</file>

<file path=xl/sharedStrings.xml><?xml version="1.0" encoding="utf-8"?>
<sst xmlns="http://schemas.openxmlformats.org/spreadsheetml/2006/main" count="183" uniqueCount="138">
  <si>
    <t>mar, jun, sep, dec</t>
  </si>
  <si>
    <t>SEPTEMBER</t>
  </si>
  <si>
    <t>B.2. Potrošniški kredit</t>
  </si>
  <si>
    <t>leto izračuna</t>
  </si>
  <si>
    <t>elektrika</t>
  </si>
  <si>
    <t>APRIL</t>
  </si>
  <si>
    <t>31.12.2009</t>
  </si>
  <si>
    <t>2.4. Pokojninski sklad - 2. steber</t>
  </si>
  <si>
    <t>2. FINANČNE NALOŽBE</t>
  </si>
  <si>
    <t>oblačila Matej</t>
  </si>
  <si>
    <t>3.1. Nepremičnine</t>
  </si>
  <si>
    <t>zavarovanje avtomobila</t>
  </si>
  <si>
    <t>voda</t>
  </si>
  <si>
    <t>ŽZ Matej</t>
  </si>
  <si>
    <t>pričakovan letni donosletni donos</t>
  </si>
  <si>
    <t>leto upokojitve</t>
  </si>
  <si>
    <t>vinjeta</t>
  </si>
  <si>
    <t>regres Matej</t>
  </si>
  <si>
    <t>A.3. Mastercard</t>
  </si>
  <si>
    <t>NETO PREMOŽENJE</t>
  </si>
  <si>
    <t>vrtec</t>
  </si>
  <si>
    <t>2.1. Depoziti</t>
  </si>
  <si>
    <t>Čez ? let</t>
  </si>
  <si>
    <t>potreben pokojninski fond</t>
  </si>
  <si>
    <t>vmesna mesečna vplačila</t>
  </si>
  <si>
    <t>3.3. Umetnine</t>
  </si>
  <si>
    <t>izredni odhodki</t>
  </si>
  <si>
    <t>odvoz smeti</t>
  </si>
  <si>
    <t>pričakovano izplačilo</t>
  </si>
  <si>
    <t>hrana in pijača</t>
  </si>
  <si>
    <t>parkirnina</t>
  </si>
  <si>
    <t>Redni prihodki</t>
  </si>
  <si>
    <t>nov</t>
  </si>
  <si>
    <t>tenis Matej</t>
  </si>
  <si>
    <t>pričakovano končno izplačilo</t>
  </si>
  <si>
    <t>zavarovanje hiše</t>
  </si>
  <si>
    <t>znesek enkratnega vplačila</t>
  </si>
  <si>
    <t>AVGUST</t>
  </si>
  <si>
    <t>B.3. Leasing</t>
  </si>
  <si>
    <t>kozmetika, plenice</t>
  </si>
  <si>
    <t>oblačila otroci</t>
  </si>
  <si>
    <t>NOVEMBER</t>
  </si>
  <si>
    <t>Dopust</t>
  </si>
  <si>
    <t>Izračun dospelosti življ. zavarovanj</t>
  </si>
  <si>
    <t>servis avtomobila</t>
  </si>
  <si>
    <t>SREDSTVA</t>
  </si>
  <si>
    <t>3.4. Zlato</t>
  </si>
  <si>
    <t>obleka Matej</t>
  </si>
  <si>
    <t>maj</t>
  </si>
  <si>
    <t>Malica Katja</t>
  </si>
  <si>
    <t>OBVEZNOSTI</t>
  </si>
  <si>
    <t>ŽZ Katja</t>
  </si>
  <si>
    <t>A KRATKOROČNE OBVEZNOSTI</t>
  </si>
  <si>
    <t>stanovanjski kredit</t>
  </si>
  <si>
    <t>Izračun donosnosti enkratne naložbe</t>
  </si>
  <si>
    <t>MAREC</t>
  </si>
  <si>
    <t>JUNIJ</t>
  </si>
  <si>
    <t>PLAN</t>
  </si>
  <si>
    <t>jun</t>
  </si>
  <si>
    <t>JULIJ</t>
  </si>
  <si>
    <t>DECEMBER</t>
  </si>
  <si>
    <t>servis</t>
  </si>
  <si>
    <t>2.2. Vrednostni papirji</t>
  </si>
  <si>
    <t>plača Katja</t>
  </si>
  <si>
    <t>Regres Katja</t>
  </si>
  <si>
    <t>Premoženjska bilanca (Bilanca stanja) na dan</t>
  </si>
  <si>
    <t>CELOTNO OBDOBJE - LETO</t>
  </si>
  <si>
    <t>ODHODKI</t>
  </si>
  <si>
    <t>A.2. Visa Kartica</t>
  </si>
  <si>
    <t>kabelska/internet</t>
  </si>
  <si>
    <t>B DOLGOROČNE OBVEZNOSTI</t>
  </si>
  <si>
    <t>gorivo</t>
  </si>
  <si>
    <t>1.1. Trr</t>
  </si>
  <si>
    <t>Letni obrok</t>
  </si>
  <si>
    <t>oblačila Katja</t>
  </si>
  <si>
    <t>A.1. Limit na TRR</t>
  </si>
  <si>
    <t>bonus Matej</t>
  </si>
  <si>
    <t>letno vplačilo v varčevalni del</t>
  </si>
  <si>
    <t>Tenis Matej</t>
  </si>
  <si>
    <t>plača Matej</t>
  </si>
  <si>
    <t>Matej</t>
  </si>
  <si>
    <t>obleka</t>
  </si>
  <si>
    <t>povprečna mesečna plača</t>
  </si>
  <si>
    <t>marec</t>
  </si>
  <si>
    <t>Izredni prihodki</t>
  </si>
  <si>
    <t>zavarovalna/varčevalna doba v  letih</t>
  </si>
  <si>
    <t>obrestna mera pok. obdobja</t>
  </si>
  <si>
    <t>Joga Katja</t>
  </si>
  <si>
    <t>NETO DENARNI TOK</t>
  </si>
  <si>
    <t>POSTAVKA</t>
  </si>
  <si>
    <t>OKTOBER</t>
  </si>
  <si>
    <t>Fiksni odhodki</t>
  </si>
  <si>
    <t>malica Katja</t>
  </si>
  <si>
    <t>pričakovani letni donos</t>
  </si>
  <si>
    <t>Plača Katja</t>
  </si>
  <si>
    <t>1. LIKVIDNA SREDSTVA</t>
  </si>
  <si>
    <t>3. OSEBNO PREMOŽENJE</t>
  </si>
  <si>
    <t>leta do upokojjitve</t>
  </si>
  <si>
    <t>1.2. Gotovina</t>
  </si>
  <si>
    <t>B.1. Stanovanjski kredit</t>
  </si>
  <si>
    <t>pričakovana pokojnina</t>
  </si>
  <si>
    <t>trenutna starost</t>
  </si>
  <si>
    <t>ZNESEK</t>
  </si>
  <si>
    <t>joga Katja</t>
  </si>
  <si>
    <t>regres Katja</t>
  </si>
  <si>
    <t>igrače</t>
  </si>
  <si>
    <t>pričakovan % pokojnine</t>
  </si>
  <si>
    <t>Znesek</t>
  </si>
  <si>
    <t>izraćunana redna pokojnina</t>
  </si>
  <si>
    <t>pričakovano pok. obdobje - v mesecih</t>
  </si>
  <si>
    <t>Mesečni obrok</t>
  </si>
  <si>
    <t>3.2. Premičnine - avtomobil</t>
  </si>
  <si>
    <t>Katja</t>
  </si>
  <si>
    <t>Variabilni odhodki</t>
  </si>
  <si>
    <t>Plača Matej</t>
  </si>
  <si>
    <t>Prič. donos</t>
  </si>
  <si>
    <t>obleka Katja</t>
  </si>
  <si>
    <t>honorar Katja</t>
  </si>
  <si>
    <t>Regres Matej</t>
  </si>
  <si>
    <t>SREDSTVA SKUPAJ</t>
  </si>
  <si>
    <t>MAJ</t>
  </si>
  <si>
    <t>Honorar Katja</t>
  </si>
  <si>
    <t>FEBRUAR</t>
  </si>
  <si>
    <t>JANUAR</t>
  </si>
  <si>
    <t>potrebna razlika iz lastnega pok. fonda</t>
  </si>
  <si>
    <t>OPOMBA</t>
  </si>
  <si>
    <t>Izračun pokojnine</t>
  </si>
  <si>
    <t>Bonus Matej</t>
  </si>
  <si>
    <t>ročnost naložbe - v letih</t>
  </si>
  <si>
    <t>PRIHODKI</t>
  </si>
  <si>
    <t>OBVEZNOSTI SKUPAJ</t>
  </si>
  <si>
    <t>pričakovana starost ob upokojitvi</t>
  </si>
  <si>
    <t>REAL.</t>
  </si>
  <si>
    <t>pričakovan % pokojnine glede na plačo</t>
  </si>
  <si>
    <t>Opis cilja</t>
  </si>
  <si>
    <t>2.3. Naložbeno življ. zavarovanje</t>
  </si>
  <si>
    <t>Izredni odhodki</t>
  </si>
  <si>
    <t>malica Matej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</si>
</sst>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[$€-2]\ #,##0"/>
    <numFmt numFmtId="166" formatCode="#,##0.00\ [$€-1];"/>
  </numFmts>
  <fonts count="44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16" xfId="0" applyNumberFormat="1" applyFont="1" applyFill="1" applyBorder="1" applyAlignment="1">
      <alignment wrapText="1"/>
    </xf>
    <xf numFmtId="0" fontId="6" fillId="34" borderId="17" xfId="0" applyNumberFormat="1" applyFont="1" applyFill="1" applyBorder="1" applyAlignment="1">
      <alignment vertical="center"/>
    </xf>
    <xf numFmtId="165" fontId="6" fillId="34" borderId="18" xfId="0" applyNumberFormat="1" applyFont="1" applyFill="1" applyBorder="1" applyAlignment="1">
      <alignment vertical="center"/>
    </xf>
    <xf numFmtId="165" fontId="6" fillId="35" borderId="17" xfId="0" applyNumberFormat="1" applyFont="1" applyFill="1" applyBorder="1" applyAlignment="1">
      <alignment vertical="center"/>
    </xf>
    <xf numFmtId="165" fontId="6" fillId="35" borderId="1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19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49" fontId="6" fillId="34" borderId="17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wrapText="1"/>
    </xf>
    <xf numFmtId="165" fontId="7" fillId="0" borderId="12" xfId="0" applyNumberFormat="1" applyFont="1" applyFill="1" applyBorder="1" applyAlignment="1">
      <alignment vertical="center"/>
    </xf>
    <xf numFmtId="49" fontId="8" fillId="34" borderId="17" xfId="0" applyNumberFormat="1" applyFont="1" applyFill="1" applyBorder="1" applyAlignment="1">
      <alignment vertical="center"/>
    </xf>
    <xf numFmtId="165" fontId="8" fillId="34" borderId="18" xfId="0" applyNumberFormat="1" applyFont="1" applyFill="1" applyBorder="1" applyAlignment="1">
      <alignment vertical="center"/>
    </xf>
    <xf numFmtId="165" fontId="8" fillId="35" borderId="17" xfId="0" applyNumberFormat="1" applyFont="1" applyFill="1" applyBorder="1" applyAlignment="1">
      <alignment vertical="center"/>
    </xf>
    <xf numFmtId="165" fontId="8" fillId="35" borderId="18" xfId="0" applyNumberFormat="1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64" fontId="4" fillId="36" borderId="10" xfId="0" applyNumberFormat="1" applyFont="1" applyFill="1" applyBorder="1" applyAlignment="1">
      <alignment horizontal="center" vertical="center"/>
    </xf>
    <xf numFmtId="10" fontId="4" fillId="36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9" fontId="4" fillId="36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10" fontId="3" fillId="33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/>
    </xf>
    <xf numFmtId="0" fontId="4" fillId="36" borderId="10" xfId="0" applyNumberFormat="1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/>
    </xf>
    <xf numFmtId="10" fontId="4" fillId="36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6" fontId="4" fillId="36" borderId="1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wrapText="1"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165" fontId="3" fillId="35" borderId="17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 vertical="center"/>
    </xf>
    <xf numFmtId="166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9" fontId="4" fillId="36" borderId="10" xfId="0" applyNumberFormat="1" applyFont="1" applyFill="1" applyBorder="1" applyAlignment="1">
      <alignment horizontal="center" vertical="center"/>
    </xf>
    <xf numFmtId="164" fontId="4" fillId="36" borderId="10" xfId="0" applyNumberFormat="1" applyFont="1" applyFill="1" applyBorder="1" applyAlignment="1">
      <alignment horizontal="center" vertical="center"/>
    </xf>
    <xf numFmtId="166" fontId="9" fillId="33" borderId="17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indexed="8"/>
      </font>
      <fill>
        <patternFill patternType="solid">
          <bgColor rgb="FFFF0000"/>
        </patternFill>
      </fill>
    </dxf>
    <dxf>
      <font>
        <color indexed="8"/>
      </font>
      <fill>
        <patternFill patternType="solid"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99CC00"/>
      <rgbColor rgb="00CCFFFF"/>
      <rgbColor rgb="00FFCC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8515625" style="0" customWidth="1"/>
    <col min="2" max="2" width="10.421875" style="0" customWidth="1"/>
    <col min="3" max="3" width="18.421875" style="0" customWidth="1"/>
    <col min="4" max="6" width="9.140625" style="0" customWidth="1"/>
  </cols>
  <sheetData>
    <row r="1" spans="1:4" ht="12.75">
      <c r="A1" s="1" t="s">
        <v>89</v>
      </c>
      <c r="B1" s="1" t="s">
        <v>102</v>
      </c>
      <c r="C1" s="1" t="s">
        <v>125</v>
      </c>
      <c r="D1" s="2"/>
    </row>
    <row r="2" spans="1:4" ht="12.75">
      <c r="A2" s="3" t="s">
        <v>79</v>
      </c>
      <c r="B2" s="4">
        <f>1350+120</f>
        <v>1470</v>
      </c>
      <c r="C2" s="5"/>
      <c r="D2" s="2"/>
    </row>
    <row r="3" spans="1:4" ht="12.75">
      <c r="A3" s="3" t="s">
        <v>63</v>
      </c>
      <c r="B3" s="4">
        <v>1350</v>
      </c>
      <c r="C3" s="4"/>
      <c r="D3" s="2"/>
    </row>
    <row r="4" spans="1:4" ht="12.75">
      <c r="A4" s="3" t="s">
        <v>17</v>
      </c>
      <c r="B4" s="4">
        <v>1000</v>
      </c>
      <c r="C4" s="4" t="s">
        <v>48</v>
      </c>
      <c r="D4" s="2"/>
    </row>
    <row r="5" spans="1:4" ht="12.75">
      <c r="A5" s="3" t="s">
        <v>104</v>
      </c>
      <c r="B5" s="4">
        <v>1000</v>
      </c>
      <c r="C5" s="4" t="s">
        <v>48</v>
      </c>
      <c r="D5" s="2"/>
    </row>
    <row r="6" spans="1:4" ht="12.75">
      <c r="A6" s="3" t="s">
        <v>76</v>
      </c>
      <c r="B6" s="4">
        <v>2000</v>
      </c>
      <c r="C6" s="4" t="s">
        <v>83</v>
      </c>
      <c r="D6" s="2"/>
    </row>
    <row r="7" spans="1:4" ht="12.75">
      <c r="A7" s="3" t="s">
        <v>117</v>
      </c>
      <c r="B7" s="4">
        <v>250</v>
      </c>
      <c r="C7" s="4" t="s">
        <v>0</v>
      </c>
      <c r="D7" s="2"/>
    </row>
    <row r="8" spans="1:4" ht="12.75">
      <c r="A8" s="3" t="s">
        <v>53</v>
      </c>
      <c r="B8" s="4">
        <v>700</v>
      </c>
      <c r="C8" s="4"/>
      <c r="D8" s="2"/>
    </row>
    <row r="9" spans="1:4" ht="12.75">
      <c r="A9" s="3" t="s">
        <v>4</v>
      </c>
      <c r="B9" s="4">
        <v>60</v>
      </c>
      <c r="C9" s="4"/>
      <c r="D9" s="2"/>
    </row>
    <row r="10" spans="1:4" ht="12.75">
      <c r="A10" s="3" t="s">
        <v>12</v>
      </c>
      <c r="B10" s="4">
        <v>25</v>
      </c>
      <c r="C10" s="4"/>
      <c r="D10" s="2"/>
    </row>
    <row r="11" spans="1:4" ht="12.75">
      <c r="A11" s="3" t="s">
        <v>69</v>
      </c>
      <c r="B11" s="4">
        <v>35</v>
      </c>
      <c r="C11" s="4"/>
      <c r="D11" s="2"/>
    </row>
    <row r="12" spans="1:4" ht="12.75">
      <c r="A12" s="3" t="s">
        <v>35</v>
      </c>
      <c r="B12" s="4">
        <v>170</v>
      </c>
      <c r="C12" s="4" t="s">
        <v>32</v>
      </c>
      <c r="D12" s="2"/>
    </row>
    <row r="13" spans="1:4" ht="12.75">
      <c r="A13" s="3" t="s">
        <v>27</v>
      </c>
      <c r="B13" s="4">
        <v>19</v>
      </c>
      <c r="C13" s="4"/>
      <c r="D13" s="2"/>
    </row>
    <row r="14" spans="1:4" ht="12.75">
      <c r="A14" s="3" t="s">
        <v>61</v>
      </c>
      <c r="B14" s="4">
        <v>220</v>
      </c>
      <c r="C14" s="4" t="s">
        <v>58</v>
      </c>
      <c r="D14" s="2"/>
    </row>
    <row r="15" spans="1:4" ht="12.75">
      <c r="A15" s="3" t="s">
        <v>11</v>
      </c>
      <c r="B15" s="4">
        <v>570</v>
      </c>
      <c r="C15" s="4" t="s">
        <v>58</v>
      </c>
      <c r="D15" s="2"/>
    </row>
    <row r="16" spans="1:4" ht="12.75">
      <c r="A16" s="3" t="s">
        <v>16</v>
      </c>
      <c r="B16" s="4">
        <v>100</v>
      </c>
      <c r="C16" s="4"/>
      <c r="D16" s="2"/>
    </row>
    <row r="17" spans="1:4" ht="12.75">
      <c r="A17" s="3" t="s">
        <v>30</v>
      </c>
      <c r="B17" s="4">
        <v>20</v>
      </c>
      <c r="C17" s="4"/>
      <c r="D17" s="2"/>
    </row>
    <row r="18" spans="1:4" ht="12.75">
      <c r="A18" s="3" t="s">
        <v>20</v>
      </c>
      <c r="B18" s="4">
        <v>280</v>
      </c>
      <c r="C18" s="4"/>
      <c r="D18" s="2"/>
    </row>
    <row r="19" spans="1:4" ht="12.75">
      <c r="A19" s="3" t="s">
        <v>39</v>
      </c>
      <c r="B19" s="4">
        <v>30</v>
      </c>
      <c r="C19" s="4"/>
      <c r="D19" s="2"/>
    </row>
    <row r="20" spans="1:4" ht="12.75">
      <c r="A20" s="3" t="s">
        <v>47</v>
      </c>
      <c r="B20" s="4">
        <v>50</v>
      </c>
      <c r="C20" s="4"/>
      <c r="D20" s="2"/>
    </row>
    <row r="21" spans="1:4" ht="12.75">
      <c r="A21" s="3" t="s">
        <v>116</v>
      </c>
      <c r="B21" s="4">
        <v>50</v>
      </c>
      <c r="C21" s="4"/>
      <c r="D21" s="2"/>
    </row>
    <row r="22" spans="1:4" ht="12.75">
      <c r="A22" s="3" t="s">
        <v>71</v>
      </c>
      <c r="B22" s="4">
        <v>60</v>
      </c>
      <c r="C22" s="4"/>
      <c r="D22" s="2"/>
    </row>
    <row r="23" spans="1:4" ht="12.75">
      <c r="A23" s="3" t="s">
        <v>105</v>
      </c>
      <c r="B23" s="4">
        <v>50</v>
      </c>
      <c r="C23" s="4"/>
      <c r="D23" s="2"/>
    </row>
    <row r="24" spans="1:4" ht="12.75">
      <c r="A24" s="3" t="s">
        <v>81</v>
      </c>
      <c r="B24" s="4">
        <v>70</v>
      </c>
      <c r="C24" s="4"/>
      <c r="D24" s="2"/>
    </row>
    <row r="25" spans="1:4" ht="12.75">
      <c r="A25" s="3" t="s">
        <v>29</v>
      </c>
      <c r="B25" s="4">
        <v>350</v>
      </c>
      <c r="C25" s="4"/>
      <c r="D25" s="2"/>
    </row>
    <row r="26" spans="1:4" ht="12.75">
      <c r="A26" s="3" t="s">
        <v>137</v>
      </c>
      <c r="B26" s="4">
        <v>80</v>
      </c>
      <c r="C26" s="4"/>
      <c r="D26" s="2"/>
    </row>
    <row r="27" spans="1:4" ht="12.75">
      <c r="A27" s="3" t="s">
        <v>92</v>
      </c>
      <c r="B27" s="4">
        <v>80</v>
      </c>
      <c r="C27" s="4"/>
      <c r="D27" s="2"/>
    </row>
    <row r="28" spans="1:4" ht="12.75">
      <c r="A28" s="3" t="s">
        <v>33</v>
      </c>
      <c r="B28" s="4">
        <v>30</v>
      </c>
      <c r="C28" s="4"/>
      <c r="D28" s="2"/>
    </row>
    <row r="29" spans="1:4" ht="12.75">
      <c r="A29" s="3" t="s">
        <v>103</v>
      </c>
      <c r="B29" s="4">
        <v>20</v>
      </c>
      <c r="C29" s="4"/>
      <c r="D29" s="2"/>
    </row>
    <row r="30" spans="1:4" ht="12.75">
      <c r="A30" s="3" t="s">
        <v>26</v>
      </c>
      <c r="B30" s="4">
        <v>150</v>
      </c>
      <c r="C30" s="4"/>
      <c r="D30" s="2"/>
    </row>
    <row r="31" spans="1:4" ht="12.75">
      <c r="A31" s="3" t="s">
        <v>13</v>
      </c>
      <c r="B31" s="4">
        <v>50</v>
      </c>
      <c r="C31" s="3"/>
      <c r="D31" s="2"/>
    </row>
    <row r="32" spans="1:4" ht="12.75">
      <c r="A32" s="3" t="s">
        <v>51</v>
      </c>
      <c r="B32" s="4">
        <v>50</v>
      </c>
      <c r="C32" s="3"/>
      <c r="D32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 customHeight="1"/>
  <cols>
    <col min="1" max="1" width="1.7109375" style="0" customWidth="1"/>
    <col min="2" max="2" width="24.7109375" style="0" customWidth="1"/>
    <col min="3" max="4" width="12.8515625" style="0" customWidth="1"/>
    <col min="5" max="5" width="1.7109375" style="0" customWidth="1"/>
    <col min="6" max="7" width="10.7109375" style="0" customWidth="1"/>
    <col min="8" max="8" width="1.7109375" style="0" customWidth="1"/>
    <col min="9" max="10" width="10.7109375" style="0" customWidth="1"/>
    <col min="11" max="11" width="1.7109375" style="0" customWidth="1"/>
    <col min="12" max="13" width="10.7109375" style="0" customWidth="1"/>
    <col min="14" max="14" width="1.7109375" style="0" customWidth="1"/>
    <col min="15" max="16" width="10.7109375" style="0" customWidth="1"/>
    <col min="17" max="17" width="1.7109375" style="0" customWidth="1"/>
    <col min="18" max="19" width="10.7109375" style="0" customWidth="1"/>
    <col min="20" max="20" width="1.7109375" style="0" customWidth="1"/>
    <col min="21" max="22" width="10.7109375" style="0" customWidth="1"/>
    <col min="23" max="23" width="1.7109375" style="0" customWidth="1"/>
    <col min="24" max="25" width="10.7109375" style="0" customWidth="1"/>
    <col min="26" max="26" width="1.7109375" style="0" customWidth="1"/>
    <col min="27" max="28" width="10.7109375" style="0" customWidth="1"/>
    <col min="29" max="29" width="1.7109375" style="0" customWidth="1"/>
    <col min="30" max="31" width="10.7109375" style="0" customWidth="1"/>
    <col min="32" max="32" width="1.7109375" style="0" customWidth="1"/>
    <col min="33" max="34" width="10.7109375" style="0" customWidth="1"/>
    <col min="35" max="35" width="1.7109375" style="0" customWidth="1"/>
    <col min="36" max="37" width="10.7109375" style="0" customWidth="1"/>
    <col min="38" max="38" width="1.7109375" style="0" customWidth="1"/>
    <col min="39" max="40" width="10.7109375" style="0" customWidth="1"/>
  </cols>
  <sheetData>
    <row r="1" spans="2:40" ht="12.75">
      <c r="B1" s="6"/>
      <c r="C1" s="70" t="s">
        <v>66</v>
      </c>
      <c r="D1" s="69"/>
      <c r="E1" s="8"/>
      <c r="F1" s="68" t="s">
        <v>123</v>
      </c>
      <c r="G1" s="69"/>
      <c r="H1" s="10"/>
      <c r="I1" s="68" t="s">
        <v>122</v>
      </c>
      <c r="J1" s="69"/>
      <c r="K1" s="10"/>
      <c r="L1" s="68" t="s">
        <v>55</v>
      </c>
      <c r="M1" s="69"/>
      <c r="N1" s="10"/>
      <c r="O1" s="68" t="s">
        <v>5</v>
      </c>
      <c r="P1" s="69"/>
      <c r="Q1" s="10"/>
      <c r="R1" s="68" t="s">
        <v>120</v>
      </c>
      <c r="S1" s="69"/>
      <c r="T1" s="10"/>
      <c r="U1" s="68" t="s">
        <v>56</v>
      </c>
      <c r="V1" s="69"/>
      <c r="W1" s="10"/>
      <c r="X1" s="68" t="s">
        <v>59</v>
      </c>
      <c r="Y1" s="69"/>
      <c r="Z1" s="10"/>
      <c r="AA1" s="68" t="s">
        <v>37</v>
      </c>
      <c r="AB1" s="69"/>
      <c r="AC1" s="10"/>
      <c r="AD1" s="68" t="s">
        <v>1</v>
      </c>
      <c r="AE1" s="69"/>
      <c r="AF1" s="10"/>
      <c r="AG1" s="68" t="s">
        <v>90</v>
      </c>
      <c r="AH1" s="69"/>
      <c r="AI1" s="10"/>
      <c r="AJ1" s="68" t="s">
        <v>41</v>
      </c>
      <c r="AK1" s="69"/>
      <c r="AL1" s="10"/>
      <c r="AM1" s="68" t="s">
        <v>60</v>
      </c>
      <c r="AN1" s="69"/>
    </row>
    <row r="2" spans="2:40" ht="12.75">
      <c r="B2" s="11"/>
      <c r="C2" s="9" t="s">
        <v>57</v>
      </c>
      <c r="D2" s="9" t="s">
        <v>132</v>
      </c>
      <c r="E2" s="10"/>
      <c r="F2" s="9" t="s">
        <v>57</v>
      </c>
      <c r="G2" s="9" t="s">
        <v>132</v>
      </c>
      <c r="H2" s="10"/>
      <c r="I2" s="9" t="s">
        <v>57</v>
      </c>
      <c r="J2" s="9" t="s">
        <v>132</v>
      </c>
      <c r="K2" s="10"/>
      <c r="L2" s="9" t="s">
        <v>57</v>
      </c>
      <c r="M2" s="9" t="s">
        <v>132</v>
      </c>
      <c r="N2" s="10"/>
      <c r="O2" s="9" t="s">
        <v>57</v>
      </c>
      <c r="P2" s="9" t="s">
        <v>132</v>
      </c>
      <c r="Q2" s="10"/>
      <c r="R2" s="9" t="s">
        <v>57</v>
      </c>
      <c r="S2" s="9" t="s">
        <v>132</v>
      </c>
      <c r="T2" s="10"/>
      <c r="U2" s="9" t="s">
        <v>57</v>
      </c>
      <c r="V2" s="9" t="s">
        <v>132</v>
      </c>
      <c r="W2" s="10"/>
      <c r="X2" s="9" t="s">
        <v>57</v>
      </c>
      <c r="Y2" s="9" t="s">
        <v>132</v>
      </c>
      <c r="Z2" s="10"/>
      <c r="AA2" s="9" t="s">
        <v>57</v>
      </c>
      <c r="AB2" s="9" t="s">
        <v>132</v>
      </c>
      <c r="AC2" s="10"/>
      <c r="AD2" s="9" t="s">
        <v>57</v>
      </c>
      <c r="AE2" s="9" t="s">
        <v>132</v>
      </c>
      <c r="AF2" s="10"/>
      <c r="AG2" s="9" t="s">
        <v>57</v>
      </c>
      <c r="AH2" s="9" t="s">
        <v>132</v>
      </c>
      <c r="AI2" s="10"/>
      <c r="AJ2" s="9" t="s">
        <v>57</v>
      </c>
      <c r="AK2" s="9" t="s">
        <v>132</v>
      </c>
      <c r="AL2" s="10"/>
      <c r="AM2" s="9" t="s">
        <v>57</v>
      </c>
      <c r="AN2" s="9" t="s">
        <v>132</v>
      </c>
    </row>
    <row r="3" spans="1:40" ht="12.75">
      <c r="A3" s="6"/>
      <c r="B3" s="12" t="s">
        <v>129</v>
      </c>
      <c r="C3" s="13">
        <f>((((((((((F3+I3)+L3)+O3)+R3)+U3)+X3)+AA3)+AD3)+AG3)+AJ3)+AM3</f>
        <v>47500</v>
      </c>
      <c r="D3" s="13">
        <f>((((((((((G3+J3)+M3)+P3)+S3)+V3)+Y3)+AB3)+AE3)+AH3)+AK3)+AN3</f>
        <v>0</v>
      </c>
      <c r="E3" s="14"/>
      <c r="F3" s="13">
        <f>F7</f>
        <v>3450</v>
      </c>
      <c r="G3" s="13">
        <f>G7</f>
        <v>0</v>
      </c>
      <c r="H3" s="14"/>
      <c r="I3" s="13">
        <f>I7</f>
        <v>3450</v>
      </c>
      <c r="J3" s="13">
        <f>J7</f>
        <v>0</v>
      </c>
      <c r="K3" s="14"/>
      <c r="L3" s="13">
        <f>L7</f>
        <v>6200</v>
      </c>
      <c r="M3" s="13">
        <f>M7</f>
        <v>0</v>
      </c>
      <c r="N3" s="14"/>
      <c r="O3" s="13">
        <f>O7</f>
        <v>3450</v>
      </c>
      <c r="P3" s="13">
        <f>P7</f>
        <v>0</v>
      </c>
      <c r="Q3" s="14"/>
      <c r="R3" s="13">
        <f>R7</f>
        <v>6050</v>
      </c>
      <c r="S3" s="13">
        <f>S7</f>
        <v>0</v>
      </c>
      <c r="T3" s="14"/>
      <c r="U3" s="13">
        <f>U7</f>
        <v>3700</v>
      </c>
      <c r="V3" s="13">
        <f>V7</f>
        <v>0</v>
      </c>
      <c r="W3" s="14"/>
      <c r="X3" s="13">
        <f>X7</f>
        <v>3450</v>
      </c>
      <c r="Y3" s="13">
        <f>Y7</f>
        <v>0</v>
      </c>
      <c r="Z3" s="14"/>
      <c r="AA3" s="13">
        <f>AA7</f>
        <v>3450</v>
      </c>
      <c r="AB3" s="13">
        <f>AB7</f>
        <v>0</v>
      </c>
      <c r="AC3" s="14"/>
      <c r="AD3" s="13">
        <f>AD7</f>
        <v>3700</v>
      </c>
      <c r="AE3" s="13">
        <f>AE7</f>
        <v>0</v>
      </c>
      <c r="AF3" s="14"/>
      <c r="AG3" s="13">
        <f>AG7</f>
        <v>3450</v>
      </c>
      <c r="AH3" s="13">
        <f>AH7</f>
        <v>0</v>
      </c>
      <c r="AI3" s="14"/>
      <c r="AJ3" s="13">
        <f>AJ7</f>
        <v>3450</v>
      </c>
      <c r="AK3" s="13">
        <f>AK7</f>
        <v>0</v>
      </c>
      <c r="AL3" s="14"/>
      <c r="AM3" s="13">
        <f>AM7</f>
        <v>3700</v>
      </c>
      <c r="AN3" s="13">
        <f>AN7</f>
        <v>0</v>
      </c>
    </row>
    <row r="4" spans="1:40" ht="12.75">
      <c r="A4" s="6"/>
      <c r="B4" s="12" t="s">
        <v>67</v>
      </c>
      <c r="C4" s="15">
        <f>((((((((((F4+I4)+L4)+O4)+R4)+U4)+X4)+AA4)+AD4)+AG4)+AJ4)+AM4</f>
        <v>35298</v>
      </c>
      <c r="D4" s="15">
        <f>((((((((((G4+J4)+M4)+P4)+S4)+V4)+Y4)+AB4)+AE4)+AH4)+AK4)+AN4</f>
        <v>0</v>
      </c>
      <c r="E4" s="14"/>
      <c r="F4" s="15">
        <f>F17</f>
        <v>2784</v>
      </c>
      <c r="G4" s="15">
        <f>G17</f>
        <v>0</v>
      </c>
      <c r="H4" s="14"/>
      <c r="I4" s="15">
        <f>I17</f>
        <v>2684</v>
      </c>
      <c r="J4" s="15">
        <f>J17</f>
        <v>0</v>
      </c>
      <c r="K4" s="14"/>
      <c r="L4" s="15">
        <f>L17</f>
        <v>2684</v>
      </c>
      <c r="M4" s="15">
        <f>M17</f>
        <v>0</v>
      </c>
      <c r="N4" s="14"/>
      <c r="O4" s="15">
        <f>O17</f>
        <v>2684</v>
      </c>
      <c r="P4" s="15">
        <f>P17</f>
        <v>0</v>
      </c>
      <c r="Q4" s="14"/>
      <c r="R4" s="15">
        <f>R17</f>
        <v>2684</v>
      </c>
      <c r="S4" s="15">
        <f>S17</f>
        <v>0</v>
      </c>
      <c r="T4" s="14"/>
      <c r="U4" s="15">
        <f>U17</f>
        <v>3474</v>
      </c>
      <c r="V4" s="15">
        <f>V17</f>
        <v>0</v>
      </c>
      <c r="W4" s="14"/>
      <c r="X4" s="15">
        <f>X17</f>
        <v>4684</v>
      </c>
      <c r="Y4" s="15">
        <f>Y17</f>
        <v>0</v>
      </c>
      <c r="Z4" s="14"/>
      <c r="AA4" s="15">
        <f>AA17</f>
        <v>2684</v>
      </c>
      <c r="AB4" s="15">
        <f>AB17</f>
        <v>0</v>
      </c>
      <c r="AC4" s="14"/>
      <c r="AD4" s="15">
        <f>AD17</f>
        <v>2684</v>
      </c>
      <c r="AE4" s="15">
        <f>AE17</f>
        <v>0</v>
      </c>
      <c r="AF4" s="14"/>
      <c r="AG4" s="15">
        <f>AG17</f>
        <v>2684</v>
      </c>
      <c r="AH4" s="15">
        <f>AH17</f>
        <v>0</v>
      </c>
      <c r="AI4" s="14"/>
      <c r="AJ4" s="15">
        <f>AJ17</f>
        <v>2884</v>
      </c>
      <c r="AK4" s="15">
        <f>AK17</f>
        <v>0</v>
      </c>
      <c r="AL4" s="14"/>
      <c r="AM4" s="15">
        <f>AM17</f>
        <v>2684</v>
      </c>
      <c r="AN4" s="15">
        <f>AN17</f>
        <v>0</v>
      </c>
    </row>
    <row r="5" spans="1:40" ht="12.75">
      <c r="A5" s="6"/>
      <c r="B5" s="12" t="s">
        <v>88</v>
      </c>
      <c r="C5" s="16">
        <f>C3-C4</f>
        <v>12202</v>
      </c>
      <c r="D5" s="16">
        <f>D3-D4</f>
        <v>0</v>
      </c>
      <c r="E5" s="14"/>
      <c r="F5" s="16">
        <f>F3-F4</f>
        <v>666</v>
      </c>
      <c r="G5" s="16">
        <f>G3-G4</f>
        <v>0</v>
      </c>
      <c r="H5" s="14"/>
      <c r="I5" s="16">
        <f>I3-I4</f>
        <v>766</v>
      </c>
      <c r="J5" s="16">
        <f>J3-J4</f>
        <v>0</v>
      </c>
      <c r="K5" s="14"/>
      <c r="L5" s="16">
        <f>L3-L4</f>
        <v>3516</v>
      </c>
      <c r="M5" s="16">
        <f>M3-M4</f>
        <v>0</v>
      </c>
      <c r="N5" s="14"/>
      <c r="O5" s="16">
        <f>O3-O4</f>
        <v>766</v>
      </c>
      <c r="P5" s="16">
        <f>P3-P4</f>
        <v>0</v>
      </c>
      <c r="Q5" s="14"/>
      <c r="R5" s="16">
        <f>R3-R4</f>
        <v>3366</v>
      </c>
      <c r="S5" s="16">
        <f>S3-S4</f>
        <v>0</v>
      </c>
      <c r="T5" s="14"/>
      <c r="U5" s="16">
        <f>U3-U4</f>
        <v>226</v>
      </c>
      <c r="V5" s="16">
        <f>V3-V4</f>
        <v>0</v>
      </c>
      <c r="W5" s="14"/>
      <c r="X5" s="16">
        <f>X3-X4</f>
        <v>-1234</v>
      </c>
      <c r="Y5" s="16">
        <f>Y3-Y4</f>
        <v>0</v>
      </c>
      <c r="Z5" s="14"/>
      <c r="AA5" s="16">
        <f>AA3-AA4</f>
        <v>766</v>
      </c>
      <c r="AB5" s="16">
        <f>AB3-AB4</f>
        <v>0</v>
      </c>
      <c r="AC5" s="14"/>
      <c r="AD5" s="16">
        <f>AD3-AD4</f>
        <v>1016</v>
      </c>
      <c r="AE5" s="16">
        <f>AE3-AE4</f>
        <v>0</v>
      </c>
      <c r="AF5" s="14"/>
      <c r="AG5" s="16">
        <f>AG3-AG4</f>
        <v>766</v>
      </c>
      <c r="AH5" s="16">
        <f>AH3-AH4</f>
        <v>0</v>
      </c>
      <c r="AI5" s="14"/>
      <c r="AJ5" s="16">
        <f>AJ3-AJ4</f>
        <v>566</v>
      </c>
      <c r="AK5" s="16">
        <f>AK3-AK4</f>
        <v>0</v>
      </c>
      <c r="AL5" s="14"/>
      <c r="AM5" s="16">
        <f>AM3-AM4</f>
        <v>1016</v>
      </c>
      <c r="AN5" s="16">
        <f>AN3-AN4</f>
        <v>0</v>
      </c>
    </row>
    <row r="6" spans="2:40" ht="12.75">
      <c r="B6" s="17"/>
      <c r="C6" s="17"/>
      <c r="D6" s="17"/>
      <c r="F6" s="17"/>
      <c r="G6" s="17"/>
      <c r="I6" s="17"/>
      <c r="J6" s="17"/>
      <c r="L6" s="17"/>
      <c r="M6" s="17"/>
      <c r="O6" s="17"/>
      <c r="P6" s="17"/>
      <c r="R6" s="17"/>
      <c r="S6" s="17"/>
      <c r="U6" s="17"/>
      <c r="V6" s="17"/>
      <c r="X6" s="17"/>
      <c r="Y6" s="17"/>
      <c r="AA6" s="17"/>
      <c r="AB6" s="17"/>
      <c r="AD6" s="17"/>
      <c r="AE6" s="17"/>
      <c r="AG6" s="17"/>
      <c r="AH6" s="17"/>
      <c r="AJ6" s="17"/>
      <c r="AK6" s="17"/>
      <c r="AM6" s="17"/>
      <c r="AN6" s="17"/>
    </row>
    <row r="7" spans="1:40" ht="12.75">
      <c r="A7" s="6"/>
      <c r="B7" s="12" t="s">
        <v>129</v>
      </c>
      <c r="C7" s="13">
        <f aca="true" t="shared" si="0" ref="C7:C15">((((((((((F7+I7)+L7)+O7)+R7)+U7)+X7)+AA7)+AD7)+AG7)+AJ7)+AM7</f>
        <v>47500</v>
      </c>
      <c r="D7" s="13">
        <f aca="true" t="shared" si="1" ref="D7:D15">((((((((((G7+J7)+M7)+P7)+S7)+V7)+Y7)+AB7)+AE7)+AH7)+AK7)+AN7</f>
        <v>0</v>
      </c>
      <c r="E7" s="18"/>
      <c r="F7" s="13">
        <f>F8+F13</f>
        <v>3450</v>
      </c>
      <c r="G7" s="13">
        <f>G8+G13</f>
        <v>0</v>
      </c>
      <c r="H7" s="18"/>
      <c r="I7" s="13">
        <f>I8+I13</f>
        <v>3450</v>
      </c>
      <c r="J7" s="13">
        <f>J8+J13</f>
        <v>0</v>
      </c>
      <c r="K7" s="18"/>
      <c r="L7" s="13">
        <f>L8+L13</f>
        <v>6200</v>
      </c>
      <c r="M7" s="13">
        <f>M8+M13</f>
        <v>0</v>
      </c>
      <c r="N7" s="18"/>
      <c r="O7" s="13">
        <f>O8+O13</f>
        <v>3450</v>
      </c>
      <c r="P7" s="13">
        <f>P8+P13</f>
        <v>0</v>
      </c>
      <c r="Q7" s="18"/>
      <c r="R7" s="13">
        <f>R8+R13</f>
        <v>6050</v>
      </c>
      <c r="S7" s="13">
        <f>S8+S13</f>
        <v>0</v>
      </c>
      <c r="T7" s="18"/>
      <c r="U7" s="13">
        <f>U8+U13</f>
        <v>3700</v>
      </c>
      <c r="V7" s="13">
        <f>V8+V13</f>
        <v>0</v>
      </c>
      <c r="W7" s="18"/>
      <c r="X7" s="13">
        <f>X8+X13</f>
        <v>3450</v>
      </c>
      <c r="Y7" s="13">
        <f>Y8+Y13</f>
        <v>0</v>
      </c>
      <c r="Z7" s="18"/>
      <c r="AA7" s="13">
        <f>AA8+AA13</f>
        <v>3450</v>
      </c>
      <c r="AB7" s="13">
        <f>AB8+AB13</f>
        <v>0</v>
      </c>
      <c r="AC7" s="18"/>
      <c r="AD7" s="13">
        <f>AD8+AD13</f>
        <v>3700</v>
      </c>
      <c r="AE7" s="13">
        <f>AE8+AE13</f>
        <v>0</v>
      </c>
      <c r="AF7" s="18"/>
      <c r="AG7" s="13">
        <f>AG8+AG13</f>
        <v>3450</v>
      </c>
      <c r="AH7" s="13">
        <f>AH8+AH13</f>
        <v>0</v>
      </c>
      <c r="AI7" s="18"/>
      <c r="AJ7" s="13">
        <f>AJ8+AJ13</f>
        <v>3450</v>
      </c>
      <c r="AK7" s="13">
        <f>AK8+AK13</f>
        <v>0</v>
      </c>
      <c r="AL7" s="18"/>
      <c r="AM7" s="13">
        <f>AM8+AM13</f>
        <v>3700</v>
      </c>
      <c r="AN7" s="13">
        <f>AN8+AN13</f>
        <v>0</v>
      </c>
    </row>
    <row r="8" spans="1:40" ht="12.75">
      <c r="A8" s="6"/>
      <c r="B8" s="12" t="s">
        <v>31</v>
      </c>
      <c r="C8" s="13">
        <f t="shared" si="0"/>
        <v>44000</v>
      </c>
      <c r="D8" s="13">
        <f t="shared" si="1"/>
        <v>0</v>
      </c>
      <c r="E8" s="18"/>
      <c r="F8" s="13">
        <f>SUM(F9:F12)</f>
        <v>3450</v>
      </c>
      <c r="G8" s="13">
        <f>SUM(G9:G12)</f>
        <v>0</v>
      </c>
      <c r="H8" s="18"/>
      <c r="I8" s="13">
        <f>SUM(I9:I12)</f>
        <v>3450</v>
      </c>
      <c r="J8" s="13">
        <f>SUM(J9:J12)</f>
        <v>0</v>
      </c>
      <c r="K8" s="18"/>
      <c r="L8" s="13">
        <f>SUM(L9:L12)</f>
        <v>3450</v>
      </c>
      <c r="M8" s="13">
        <f>SUM(M9:M12)</f>
        <v>0</v>
      </c>
      <c r="N8" s="18"/>
      <c r="O8" s="13">
        <f>SUM(O9:O12)</f>
        <v>3450</v>
      </c>
      <c r="P8" s="13">
        <f>SUM(P9:P12)</f>
        <v>0</v>
      </c>
      <c r="Q8" s="18"/>
      <c r="R8" s="13">
        <f>SUM(R9:R12)</f>
        <v>6050</v>
      </c>
      <c r="S8" s="13">
        <f>SUM(S9:S12)</f>
        <v>0</v>
      </c>
      <c r="T8" s="18"/>
      <c r="U8" s="13">
        <f>SUM(U9:U12)</f>
        <v>3450</v>
      </c>
      <c r="V8" s="13">
        <f>SUM(V9:V12)</f>
        <v>0</v>
      </c>
      <c r="W8" s="18"/>
      <c r="X8" s="13">
        <f>SUM(X9:X12)</f>
        <v>3450</v>
      </c>
      <c r="Y8" s="13">
        <f>SUM(Y9:Y12)</f>
        <v>0</v>
      </c>
      <c r="Z8" s="18"/>
      <c r="AA8" s="13">
        <f>SUM(AA9:AA12)</f>
        <v>3450</v>
      </c>
      <c r="AB8" s="13">
        <f>SUM(AB9:AB12)</f>
        <v>0</v>
      </c>
      <c r="AC8" s="18"/>
      <c r="AD8" s="13">
        <f>SUM(AD9:AD12)</f>
        <v>3450</v>
      </c>
      <c r="AE8" s="13">
        <f>SUM(AE9:AE12)</f>
        <v>0</v>
      </c>
      <c r="AF8" s="18"/>
      <c r="AG8" s="13">
        <f>SUM(AG9:AG12)</f>
        <v>3450</v>
      </c>
      <c r="AH8" s="13">
        <f>SUM(AH9:AH12)</f>
        <v>0</v>
      </c>
      <c r="AI8" s="18"/>
      <c r="AJ8" s="13">
        <f>SUM(AJ9:AJ12)</f>
        <v>3450</v>
      </c>
      <c r="AK8" s="13">
        <f>SUM(AK9:AK12)</f>
        <v>0</v>
      </c>
      <c r="AL8" s="18"/>
      <c r="AM8" s="13">
        <f>SUM(AM9:AM12)</f>
        <v>3450</v>
      </c>
      <c r="AN8" s="13">
        <f>SUM(AN9:AN12)</f>
        <v>0</v>
      </c>
    </row>
    <row r="9" spans="1:40" ht="12.75">
      <c r="A9" s="6"/>
      <c r="B9" s="19" t="s">
        <v>114</v>
      </c>
      <c r="C9" s="20">
        <f t="shared" si="0"/>
        <v>21600</v>
      </c>
      <c r="D9" s="20">
        <f t="shared" si="1"/>
        <v>0</v>
      </c>
      <c r="E9" s="18"/>
      <c r="F9" s="20">
        <v>1800</v>
      </c>
      <c r="G9" s="20">
        <v>0</v>
      </c>
      <c r="H9" s="18"/>
      <c r="I9" s="20">
        <v>1800</v>
      </c>
      <c r="J9" s="20">
        <v>0</v>
      </c>
      <c r="K9" s="18"/>
      <c r="L9" s="20">
        <v>1800</v>
      </c>
      <c r="M9" s="20">
        <v>0</v>
      </c>
      <c r="N9" s="18"/>
      <c r="O9" s="20">
        <v>1800</v>
      </c>
      <c r="P9" s="20">
        <v>0</v>
      </c>
      <c r="Q9" s="18"/>
      <c r="R9" s="20">
        <v>1800</v>
      </c>
      <c r="S9" s="20">
        <v>0</v>
      </c>
      <c r="T9" s="18"/>
      <c r="U9" s="20">
        <v>1800</v>
      </c>
      <c r="V9" s="20">
        <v>0</v>
      </c>
      <c r="W9" s="18"/>
      <c r="X9" s="20">
        <v>1800</v>
      </c>
      <c r="Y9" s="20">
        <v>0</v>
      </c>
      <c r="Z9" s="18"/>
      <c r="AA9" s="20">
        <v>1800</v>
      </c>
      <c r="AB9" s="20">
        <v>0</v>
      </c>
      <c r="AC9" s="18"/>
      <c r="AD9" s="20">
        <v>1800</v>
      </c>
      <c r="AE9" s="20">
        <v>0</v>
      </c>
      <c r="AF9" s="18"/>
      <c r="AG9" s="20">
        <v>1800</v>
      </c>
      <c r="AH9" s="20">
        <v>0</v>
      </c>
      <c r="AI9" s="18"/>
      <c r="AJ9" s="20">
        <v>1800</v>
      </c>
      <c r="AK9" s="20">
        <v>0</v>
      </c>
      <c r="AL9" s="18"/>
      <c r="AM9" s="20">
        <v>1800</v>
      </c>
      <c r="AN9" s="20">
        <v>0</v>
      </c>
    </row>
    <row r="10" spans="1:40" ht="12.75">
      <c r="A10" s="6"/>
      <c r="B10" s="19" t="s">
        <v>94</v>
      </c>
      <c r="C10" s="20">
        <f t="shared" si="0"/>
        <v>19800</v>
      </c>
      <c r="D10" s="20">
        <f t="shared" si="1"/>
        <v>0</v>
      </c>
      <c r="E10" s="18"/>
      <c r="F10" s="20">
        <v>1650</v>
      </c>
      <c r="G10" s="20">
        <v>0</v>
      </c>
      <c r="H10" s="18"/>
      <c r="I10" s="20">
        <v>1650</v>
      </c>
      <c r="J10" s="20">
        <v>0</v>
      </c>
      <c r="K10" s="18"/>
      <c r="L10" s="20">
        <v>1650</v>
      </c>
      <c r="M10" s="20">
        <v>0</v>
      </c>
      <c r="N10" s="18"/>
      <c r="O10" s="20">
        <v>1650</v>
      </c>
      <c r="P10" s="20">
        <v>0</v>
      </c>
      <c r="Q10" s="18"/>
      <c r="R10" s="20">
        <v>1650</v>
      </c>
      <c r="S10" s="20">
        <v>0</v>
      </c>
      <c r="T10" s="18"/>
      <c r="U10" s="20">
        <v>1650</v>
      </c>
      <c r="V10" s="20">
        <v>0</v>
      </c>
      <c r="W10" s="18"/>
      <c r="X10" s="20">
        <v>1650</v>
      </c>
      <c r="Y10" s="20">
        <v>0</v>
      </c>
      <c r="Z10" s="18"/>
      <c r="AA10" s="20">
        <v>1650</v>
      </c>
      <c r="AB10" s="20">
        <v>0</v>
      </c>
      <c r="AC10" s="18"/>
      <c r="AD10" s="20">
        <v>1650</v>
      </c>
      <c r="AE10" s="20">
        <v>0</v>
      </c>
      <c r="AF10" s="18"/>
      <c r="AG10" s="20">
        <v>1650</v>
      </c>
      <c r="AH10" s="20">
        <v>0</v>
      </c>
      <c r="AI10" s="18"/>
      <c r="AJ10" s="20">
        <v>1650</v>
      </c>
      <c r="AK10" s="20">
        <v>0</v>
      </c>
      <c r="AL10" s="18"/>
      <c r="AM10" s="20">
        <v>1650</v>
      </c>
      <c r="AN10" s="20">
        <v>0</v>
      </c>
    </row>
    <row r="11" spans="1:40" ht="12.75">
      <c r="A11" s="6"/>
      <c r="B11" s="19" t="s">
        <v>118</v>
      </c>
      <c r="C11" s="20">
        <f t="shared" si="0"/>
        <v>1200</v>
      </c>
      <c r="D11" s="20">
        <f t="shared" si="1"/>
        <v>0</v>
      </c>
      <c r="E11" s="18"/>
      <c r="F11" s="20">
        <v>0</v>
      </c>
      <c r="G11" s="20">
        <v>0</v>
      </c>
      <c r="H11" s="18"/>
      <c r="I11" s="20">
        <v>0</v>
      </c>
      <c r="J11" s="20">
        <v>0</v>
      </c>
      <c r="K11" s="18"/>
      <c r="L11" s="20">
        <v>0</v>
      </c>
      <c r="M11" s="20">
        <v>0</v>
      </c>
      <c r="N11" s="18"/>
      <c r="O11" s="20">
        <v>0</v>
      </c>
      <c r="P11" s="20">
        <v>0</v>
      </c>
      <c r="Q11" s="18"/>
      <c r="R11" s="20">
        <v>1200</v>
      </c>
      <c r="S11" s="20">
        <v>0</v>
      </c>
      <c r="T11" s="18"/>
      <c r="U11" s="20">
        <v>0</v>
      </c>
      <c r="V11" s="20">
        <v>0</v>
      </c>
      <c r="W11" s="18"/>
      <c r="X11" s="20">
        <v>0</v>
      </c>
      <c r="Y11" s="20">
        <v>0</v>
      </c>
      <c r="Z11" s="18"/>
      <c r="AA11" s="20">
        <v>0</v>
      </c>
      <c r="AB11" s="20">
        <v>0</v>
      </c>
      <c r="AC11" s="18"/>
      <c r="AD11" s="20">
        <v>0</v>
      </c>
      <c r="AE11" s="20">
        <v>0</v>
      </c>
      <c r="AF11" s="18"/>
      <c r="AG11" s="20">
        <v>0</v>
      </c>
      <c r="AH11" s="20">
        <v>0</v>
      </c>
      <c r="AI11" s="18"/>
      <c r="AJ11" s="20">
        <v>0</v>
      </c>
      <c r="AK11" s="20">
        <v>0</v>
      </c>
      <c r="AL11" s="18"/>
      <c r="AM11" s="20">
        <v>0</v>
      </c>
      <c r="AN11" s="20">
        <v>0</v>
      </c>
    </row>
    <row r="12" spans="1:40" ht="12.75">
      <c r="A12" s="6"/>
      <c r="B12" s="19" t="s">
        <v>64</v>
      </c>
      <c r="C12" s="20">
        <f t="shared" si="0"/>
        <v>1400</v>
      </c>
      <c r="D12" s="20">
        <f t="shared" si="1"/>
        <v>0</v>
      </c>
      <c r="E12" s="18"/>
      <c r="F12" s="20">
        <v>0</v>
      </c>
      <c r="G12" s="20">
        <v>0</v>
      </c>
      <c r="H12" s="18"/>
      <c r="I12" s="20">
        <v>0</v>
      </c>
      <c r="J12" s="20">
        <v>0</v>
      </c>
      <c r="K12" s="18"/>
      <c r="L12" s="20">
        <v>0</v>
      </c>
      <c r="M12" s="20">
        <v>0</v>
      </c>
      <c r="N12" s="18"/>
      <c r="O12" s="20">
        <v>0</v>
      </c>
      <c r="P12" s="20">
        <v>0</v>
      </c>
      <c r="Q12" s="18"/>
      <c r="R12" s="20">
        <v>1400</v>
      </c>
      <c r="S12" s="20">
        <v>0</v>
      </c>
      <c r="T12" s="18"/>
      <c r="U12" s="20">
        <v>0</v>
      </c>
      <c r="V12" s="20">
        <v>0</v>
      </c>
      <c r="W12" s="18"/>
      <c r="X12" s="20">
        <v>0</v>
      </c>
      <c r="Y12" s="20">
        <v>0</v>
      </c>
      <c r="Z12" s="18"/>
      <c r="AA12" s="20">
        <v>0</v>
      </c>
      <c r="AB12" s="20">
        <v>0</v>
      </c>
      <c r="AC12" s="18"/>
      <c r="AD12" s="20">
        <v>0</v>
      </c>
      <c r="AE12" s="20">
        <v>0</v>
      </c>
      <c r="AF12" s="18"/>
      <c r="AG12" s="20">
        <v>0</v>
      </c>
      <c r="AH12" s="20">
        <v>0</v>
      </c>
      <c r="AI12" s="18"/>
      <c r="AJ12" s="20">
        <v>0</v>
      </c>
      <c r="AK12" s="20">
        <v>0</v>
      </c>
      <c r="AL12" s="18"/>
      <c r="AM12" s="20">
        <v>0</v>
      </c>
      <c r="AN12" s="20">
        <v>0</v>
      </c>
    </row>
    <row r="13" spans="1:40" ht="12.75">
      <c r="A13" s="6"/>
      <c r="B13" s="12" t="s">
        <v>84</v>
      </c>
      <c r="C13" s="13">
        <f t="shared" si="0"/>
        <v>3500</v>
      </c>
      <c r="D13" s="13">
        <f t="shared" si="1"/>
        <v>0</v>
      </c>
      <c r="E13" s="18"/>
      <c r="F13" s="13">
        <f>SUM(F14:F15)</f>
        <v>0</v>
      </c>
      <c r="G13" s="13">
        <f>SUM(G14:G15)</f>
        <v>0</v>
      </c>
      <c r="H13" s="18"/>
      <c r="I13" s="13">
        <f>SUM(I14:I15)</f>
        <v>0</v>
      </c>
      <c r="J13" s="13">
        <f>SUM(J14:J15)</f>
        <v>0</v>
      </c>
      <c r="K13" s="18"/>
      <c r="L13" s="13">
        <f>SUM(L14:L15)</f>
        <v>2750</v>
      </c>
      <c r="M13" s="13">
        <f>SUM(M14:M15)</f>
        <v>0</v>
      </c>
      <c r="N13" s="18"/>
      <c r="O13" s="13">
        <f>SUM(O14:O15)</f>
        <v>0</v>
      </c>
      <c r="P13" s="13">
        <f>SUM(P14:P15)</f>
        <v>0</v>
      </c>
      <c r="Q13" s="18"/>
      <c r="R13" s="13">
        <f>SUM(R14:R15)</f>
        <v>0</v>
      </c>
      <c r="S13" s="13">
        <f>SUM(S14:S15)</f>
        <v>0</v>
      </c>
      <c r="T13" s="18"/>
      <c r="U13" s="13">
        <f>SUM(U14:U15)</f>
        <v>250</v>
      </c>
      <c r="V13" s="13">
        <f>SUM(V14:V15)</f>
        <v>0</v>
      </c>
      <c r="W13" s="18"/>
      <c r="X13" s="13">
        <f>SUM(X14:X15)</f>
        <v>0</v>
      </c>
      <c r="Y13" s="13">
        <f>SUM(Y14:Y15)</f>
        <v>0</v>
      </c>
      <c r="Z13" s="18"/>
      <c r="AA13" s="13">
        <f>SUM(AA14:AA15)</f>
        <v>0</v>
      </c>
      <c r="AB13" s="13">
        <f>SUM(AB14:AB15)</f>
        <v>0</v>
      </c>
      <c r="AC13" s="18"/>
      <c r="AD13" s="13">
        <f>SUM(AD14:AD15)</f>
        <v>250</v>
      </c>
      <c r="AE13" s="13">
        <f>SUM(AE14:AE15)</f>
        <v>0</v>
      </c>
      <c r="AF13" s="18"/>
      <c r="AG13" s="13">
        <f>SUM(AG14:AG15)</f>
        <v>0</v>
      </c>
      <c r="AH13" s="13">
        <f>SUM(AH14:AH15)</f>
        <v>0</v>
      </c>
      <c r="AI13" s="18"/>
      <c r="AJ13" s="13">
        <f>SUM(AJ14:AJ15)</f>
        <v>0</v>
      </c>
      <c r="AK13" s="13">
        <f>SUM(AK14:AK15)</f>
        <v>0</v>
      </c>
      <c r="AL13" s="18"/>
      <c r="AM13" s="13">
        <f>SUM(AM14:AM15)</f>
        <v>250</v>
      </c>
      <c r="AN13" s="13">
        <f>SUM(AN14:AN15)</f>
        <v>0</v>
      </c>
    </row>
    <row r="14" spans="1:40" ht="12.75">
      <c r="A14" s="6"/>
      <c r="B14" s="19" t="s">
        <v>127</v>
      </c>
      <c r="C14" s="20">
        <f t="shared" si="0"/>
        <v>2500</v>
      </c>
      <c r="D14" s="20">
        <f t="shared" si="1"/>
        <v>0</v>
      </c>
      <c r="E14" s="18"/>
      <c r="F14" s="20">
        <v>0</v>
      </c>
      <c r="G14" s="20">
        <v>0</v>
      </c>
      <c r="H14" s="18"/>
      <c r="I14" s="20">
        <v>0</v>
      </c>
      <c r="J14" s="20">
        <v>0</v>
      </c>
      <c r="K14" s="18"/>
      <c r="L14" s="20">
        <v>2500</v>
      </c>
      <c r="M14" s="20">
        <v>0</v>
      </c>
      <c r="N14" s="18"/>
      <c r="O14" s="20">
        <v>0</v>
      </c>
      <c r="P14" s="20">
        <v>0</v>
      </c>
      <c r="Q14" s="18"/>
      <c r="R14" s="20">
        <v>0</v>
      </c>
      <c r="S14" s="20">
        <v>0</v>
      </c>
      <c r="T14" s="18"/>
      <c r="U14" s="20">
        <v>0</v>
      </c>
      <c r="V14" s="20">
        <v>0</v>
      </c>
      <c r="W14" s="18"/>
      <c r="X14" s="20">
        <v>0</v>
      </c>
      <c r="Y14" s="20">
        <v>0</v>
      </c>
      <c r="Z14" s="18"/>
      <c r="AA14" s="20">
        <v>0</v>
      </c>
      <c r="AB14" s="20">
        <v>0</v>
      </c>
      <c r="AC14" s="18"/>
      <c r="AD14" s="20">
        <v>0</v>
      </c>
      <c r="AE14" s="20">
        <v>0</v>
      </c>
      <c r="AF14" s="18"/>
      <c r="AG14" s="20">
        <v>0</v>
      </c>
      <c r="AH14" s="20">
        <v>0</v>
      </c>
      <c r="AI14" s="18"/>
      <c r="AJ14" s="20">
        <v>0</v>
      </c>
      <c r="AK14" s="20">
        <v>0</v>
      </c>
      <c r="AL14" s="18"/>
      <c r="AM14" s="20">
        <v>0</v>
      </c>
      <c r="AN14" s="20">
        <v>0</v>
      </c>
    </row>
    <row r="15" spans="1:40" ht="12.75">
      <c r="A15" s="6"/>
      <c r="B15" s="19" t="s">
        <v>121</v>
      </c>
      <c r="C15" s="20">
        <f t="shared" si="0"/>
        <v>1000</v>
      </c>
      <c r="D15" s="20">
        <f t="shared" si="1"/>
        <v>0</v>
      </c>
      <c r="E15" s="18"/>
      <c r="F15" s="20">
        <v>0</v>
      </c>
      <c r="G15" s="20">
        <v>0</v>
      </c>
      <c r="H15" s="18"/>
      <c r="I15" s="20">
        <v>0</v>
      </c>
      <c r="J15" s="20">
        <v>0</v>
      </c>
      <c r="K15" s="18"/>
      <c r="L15" s="20">
        <v>250</v>
      </c>
      <c r="M15" s="20">
        <v>0</v>
      </c>
      <c r="N15" s="18"/>
      <c r="O15" s="20">
        <v>0</v>
      </c>
      <c r="P15" s="20">
        <v>0</v>
      </c>
      <c r="Q15" s="18"/>
      <c r="R15" s="20">
        <v>0</v>
      </c>
      <c r="S15" s="20">
        <v>0</v>
      </c>
      <c r="T15" s="18"/>
      <c r="U15" s="20">
        <v>250</v>
      </c>
      <c r="V15" s="20">
        <v>0</v>
      </c>
      <c r="W15" s="18"/>
      <c r="X15" s="20">
        <v>0</v>
      </c>
      <c r="Y15" s="20">
        <v>0</v>
      </c>
      <c r="Z15" s="18"/>
      <c r="AA15" s="20">
        <v>0</v>
      </c>
      <c r="AB15" s="20">
        <v>0</v>
      </c>
      <c r="AC15" s="18"/>
      <c r="AD15" s="20">
        <v>250</v>
      </c>
      <c r="AE15" s="20">
        <v>0</v>
      </c>
      <c r="AF15" s="18"/>
      <c r="AG15" s="20">
        <v>0</v>
      </c>
      <c r="AH15" s="20">
        <v>0</v>
      </c>
      <c r="AI15" s="18"/>
      <c r="AJ15" s="20">
        <v>0</v>
      </c>
      <c r="AK15" s="20">
        <v>0</v>
      </c>
      <c r="AL15" s="18"/>
      <c r="AM15" s="20">
        <v>250</v>
      </c>
      <c r="AN15" s="20">
        <v>0</v>
      </c>
    </row>
    <row r="16" spans="2:40" ht="12.75">
      <c r="B16" s="17"/>
      <c r="C16" s="17"/>
      <c r="D16" s="17"/>
      <c r="F16" s="17"/>
      <c r="G16" s="17"/>
      <c r="I16" s="17"/>
      <c r="J16" s="17"/>
      <c r="L16" s="17"/>
      <c r="M16" s="17"/>
      <c r="O16" s="17"/>
      <c r="P16" s="17"/>
      <c r="R16" s="17"/>
      <c r="S16" s="17"/>
      <c r="U16" s="17"/>
      <c r="V16" s="17"/>
      <c r="X16" s="17"/>
      <c r="Y16" s="17"/>
      <c r="AA16" s="17"/>
      <c r="AB16" s="17"/>
      <c r="AD16" s="17"/>
      <c r="AE16" s="17"/>
      <c r="AG16" s="17"/>
      <c r="AH16" s="17"/>
      <c r="AJ16" s="17"/>
      <c r="AK16" s="17"/>
      <c r="AM16" s="17"/>
      <c r="AN16" s="17"/>
    </row>
    <row r="17" spans="1:40" ht="12.75">
      <c r="A17" s="6"/>
      <c r="B17" s="12" t="s">
        <v>67</v>
      </c>
      <c r="C17" s="15">
        <f aca="true" t="shared" si="2" ref="C17:C45">((((((((((F17+I17)+L17)+O17)+R17)+U17)+X17)+AA17)+AD17)+AG17)+AJ17)+AM17</f>
        <v>35298</v>
      </c>
      <c r="D17" s="15">
        <f aca="true" t="shared" si="3" ref="D17:D45">((((((((((G17+J17)+M17)+P17)+S17)+V17)+Y17)+AB17)+AE17)+AH17)+AK17)+AN17</f>
        <v>0</v>
      </c>
      <c r="E17" s="18"/>
      <c r="F17" s="15">
        <f>(F18+F35)+F45</f>
        <v>2784</v>
      </c>
      <c r="G17" s="15">
        <f>(G18+G35)+G45</f>
        <v>0</v>
      </c>
      <c r="H17" s="18"/>
      <c r="I17" s="15">
        <f>(I18+I35)+I45</f>
        <v>2684</v>
      </c>
      <c r="J17" s="15">
        <f>(J18+J35)+J45</f>
        <v>0</v>
      </c>
      <c r="K17" s="18"/>
      <c r="L17" s="15">
        <f>(L18+L35)+L45</f>
        <v>2684</v>
      </c>
      <c r="M17" s="15">
        <f>(M18+M35)+M45</f>
        <v>0</v>
      </c>
      <c r="N17" s="18"/>
      <c r="O17" s="15">
        <f>(O18+O35)+O45</f>
        <v>2684</v>
      </c>
      <c r="P17" s="15">
        <f>(P18+P35)+P45</f>
        <v>0</v>
      </c>
      <c r="Q17" s="18"/>
      <c r="R17" s="15">
        <f>(R18+R35)+R45</f>
        <v>2684</v>
      </c>
      <c r="S17" s="15">
        <f>(S18+S35)+S45</f>
        <v>0</v>
      </c>
      <c r="T17" s="18"/>
      <c r="U17" s="15">
        <f>(U18+U35)+U45</f>
        <v>3474</v>
      </c>
      <c r="V17" s="15">
        <f>(V18+V35)+V45</f>
        <v>0</v>
      </c>
      <c r="W17" s="18"/>
      <c r="X17" s="15">
        <f>(X18+X35)+X45</f>
        <v>4684</v>
      </c>
      <c r="Y17" s="15">
        <f>(Y18+Y35)+Y45</f>
        <v>0</v>
      </c>
      <c r="Z17" s="18"/>
      <c r="AA17" s="15">
        <f>(AA18+AA35)+AA45</f>
        <v>2684</v>
      </c>
      <c r="AB17" s="15">
        <f>(AB18+AB35)+AB45</f>
        <v>0</v>
      </c>
      <c r="AC17" s="18"/>
      <c r="AD17" s="15">
        <f>(AD18+AD35)+AD45</f>
        <v>2684</v>
      </c>
      <c r="AE17" s="15">
        <f>(AE18+AE35)+AE45</f>
        <v>0</v>
      </c>
      <c r="AF17" s="18"/>
      <c r="AG17" s="15">
        <f>(AG18+AG35)+AG45</f>
        <v>2684</v>
      </c>
      <c r="AH17" s="15">
        <f>(AH18+AH35)+AH45</f>
        <v>0</v>
      </c>
      <c r="AI17" s="18"/>
      <c r="AJ17" s="15">
        <f>(AJ18+AJ35)+AJ45</f>
        <v>2884</v>
      </c>
      <c r="AK17" s="15">
        <f>(AK18+AK35)+AK45</f>
        <v>0</v>
      </c>
      <c r="AL17" s="18"/>
      <c r="AM17" s="15">
        <f>(AM18+AM35)+AM45</f>
        <v>2684</v>
      </c>
      <c r="AN17" s="15">
        <f>(AN18+AN35)+AN45</f>
        <v>0</v>
      </c>
    </row>
    <row r="18" spans="1:40" ht="12.75">
      <c r="A18" s="6"/>
      <c r="B18" s="12" t="s">
        <v>91</v>
      </c>
      <c r="C18" s="15">
        <f t="shared" si="2"/>
        <v>19498</v>
      </c>
      <c r="D18" s="15">
        <f t="shared" si="3"/>
        <v>0</v>
      </c>
      <c r="E18" s="18"/>
      <c r="F18" s="15">
        <f>SUM(F19:F34)</f>
        <v>1634</v>
      </c>
      <c r="G18" s="15">
        <f>SUM(G19:G34)</f>
        <v>0</v>
      </c>
      <c r="H18" s="18"/>
      <c r="I18" s="15">
        <f>SUM(I19:I34)</f>
        <v>1534</v>
      </c>
      <c r="J18" s="15">
        <f>SUM(J19:J34)</f>
        <v>0</v>
      </c>
      <c r="K18" s="18"/>
      <c r="L18" s="15">
        <f>SUM(L19:L34)</f>
        <v>1534</v>
      </c>
      <c r="M18" s="15">
        <f>SUM(M19:M34)</f>
        <v>0</v>
      </c>
      <c r="N18" s="18"/>
      <c r="O18" s="15">
        <f>SUM(O19:O34)</f>
        <v>1534</v>
      </c>
      <c r="P18" s="15">
        <f>SUM(P19:P34)</f>
        <v>0</v>
      </c>
      <c r="Q18" s="18"/>
      <c r="R18" s="15">
        <f>SUM(R19:R34)</f>
        <v>1534</v>
      </c>
      <c r="S18" s="15">
        <f>SUM(S19:S34)</f>
        <v>0</v>
      </c>
      <c r="T18" s="18"/>
      <c r="U18" s="15">
        <f>SUM(U19:U34)</f>
        <v>2324</v>
      </c>
      <c r="V18" s="15">
        <f>SUM(V19:V34)</f>
        <v>0</v>
      </c>
      <c r="W18" s="18"/>
      <c r="X18" s="15">
        <f>SUM(X19:X34)</f>
        <v>1534</v>
      </c>
      <c r="Y18" s="15">
        <f>SUM(Y19:Y34)</f>
        <v>0</v>
      </c>
      <c r="Z18" s="18"/>
      <c r="AA18" s="15">
        <f>SUM(AA19:AA34)</f>
        <v>1534</v>
      </c>
      <c r="AB18" s="15">
        <f>SUM(AB19:AB34)</f>
        <v>0</v>
      </c>
      <c r="AC18" s="18"/>
      <c r="AD18" s="15">
        <f>SUM(AD19:AD34)</f>
        <v>1534</v>
      </c>
      <c r="AE18" s="15">
        <f>SUM(AE19:AE34)</f>
        <v>0</v>
      </c>
      <c r="AF18" s="18"/>
      <c r="AG18" s="15">
        <f>SUM(AG19:AG34)</f>
        <v>1534</v>
      </c>
      <c r="AH18" s="15">
        <f>SUM(AH19:AH34)</f>
        <v>0</v>
      </c>
      <c r="AI18" s="18"/>
      <c r="AJ18" s="15">
        <f>SUM(AJ19:AJ34)</f>
        <v>1734</v>
      </c>
      <c r="AK18" s="15">
        <f>SUM(AK19:AK34)</f>
        <v>0</v>
      </c>
      <c r="AL18" s="18"/>
      <c r="AM18" s="15">
        <f>SUM(AM19:AM34)</f>
        <v>1534</v>
      </c>
      <c r="AN18" s="15">
        <f>SUM(AN19:AN34)</f>
        <v>0</v>
      </c>
    </row>
    <row r="19" spans="1:40" ht="12.75">
      <c r="A19" s="6"/>
      <c r="B19" s="19" t="s">
        <v>53</v>
      </c>
      <c r="C19" s="21">
        <f t="shared" si="2"/>
        <v>8400</v>
      </c>
      <c r="D19" s="21">
        <f t="shared" si="3"/>
        <v>0</v>
      </c>
      <c r="E19" s="18"/>
      <c r="F19" s="21">
        <v>700</v>
      </c>
      <c r="G19" s="21">
        <v>0</v>
      </c>
      <c r="H19" s="18"/>
      <c r="I19" s="21">
        <v>700</v>
      </c>
      <c r="J19" s="21">
        <v>0</v>
      </c>
      <c r="K19" s="18"/>
      <c r="L19" s="21">
        <v>700</v>
      </c>
      <c r="M19" s="21">
        <v>0</v>
      </c>
      <c r="N19" s="18"/>
      <c r="O19" s="21">
        <v>700</v>
      </c>
      <c r="P19" s="21">
        <v>0</v>
      </c>
      <c r="Q19" s="18"/>
      <c r="R19" s="21">
        <v>700</v>
      </c>
      <c r="S19" s="21">
        <v>0</v>
      </c>
      <c r="T19" s="18"/>
      <c r="U19" s="21">
        <v>700</v>
      </c>
      <c r="V19" s="21">
        <v>0</v>
      </c>
      <c r="W19" s="18"/>
      <c r="X19" s="21">
        <v>700</v>
      </c>
      <c r="Y19" s="21">
        <v>0</v>
      </c>
      <c r="Z19" s="18"/>
      <c r="AA19" s="21">
        <v>700</v>
      </c>
      <c r="AB19" s="21">
        <v>0</v>
      </c>
      <c r="AC19" s="18"/>
      <c r="AD19" s="21">
        <v>700</v>
      </c>
      <c r="AE19" s="21">
        <v>0</v>
      </c>
      <c r="AF19" s="18"/>
      <c r="AG19" s="21">
        <v>700</v>
      </c>
      <c r="AH19" s="21">
        <v>0</v>
      </c>
      <c r="AI19" s="18"/>
      <c r="AJ19" s="21">
        <v>700</v>
      </c>
      <c r="AK19" s="21">
        <v>0</v>
      </c>
      <c r="AL19" s="18"/>
      <c r="AM19" s="21">
        <v>700</v>
      </c>
      <c r="AN19" s="21">
        <v>0</v>
      </c>
    </row>
    <row r="20" spans="1:40" ht="12.75">
      <c r="A20" s="6"/>
      <c r="B20" s="19" t="s">
        <v>4</v>
      </c>
      <c r="C20" s="21">
        <f t="shared" si="2"/>
        <v>840</v>
      </c>
      <c r="D20" s="21">
        <f t="shared" si="3"/>
        <v>0</v>
      </c>
      <c r="E20" s="18"/>
      <c r="F20" s="21">
        <v>70</v>
      </c>
      <c r="G20" s="21">
        <v>0</v>
      </c>
      <c r="H20" s="18"/>
      <c r="I20" s="21">
        <v>70</v>
      </c>
      <c r="J20" s="21">
        <v>0</v>
      </c>
      <c r="K20" s="18"/>
      <c r="L20" s="21">
        <v>70</v>
      </c>
      <c r="M20" s="21">
        <v>0</v>
      </c>
      <c r="N20" s="18"/>
      <c r="O20" s="21">
        <v>70</v>
      </c>
      <c r="P20" s="21">
        <v>0</v>
      </c>
      <c r="Q20" s="18"/>
      <c r="R20" s="21">
        <v>70</v>
      </c>
      <c r="S20" s="21">
        <v>0</v>
      </c>
      <c r="T20" s="18"/>
      <c r="U20" s="21">
        <v>70</v>
      </c>
      <c r="V20" s="21">
        <v>0</v>
      </c>
      <c r="W20" s="18"/>
      <c r="X20" s="21">
        <v>70</v>
      </c>
      <c r="Y20" s="21">
        <v>0</v>
      </c>
      <c r="Z20" s="18"/>
      <c r="AA20" s="21">
        <v>70</v>
      </c>
      <c r="AB20" s="21">
        <v>0</v>
      </c>
      <c r="AC20" s="18"/>
      <c r="AD20" s="21">
        <v>70</v>
      </c>
      <c r="AE20" s="21">
        <v>0</v>
      </c>
      <c r="AF20" s="18"/>
      <c r="AG20" s="21">
        <v>70</v>
      </c>
      <c r="AH20" s="21">
        <v>0</v>
      </c>
      <c r="AI20" s="18"/>
      <c r="AJ20" s="21">
        <v>70</v>
      </c>
      <c r="AK20" s="21">
        <v>0</v>
      </c>
      <c r="AL20" s="18"/>
      <c r="AM20" s="21">
        <v>70</v>
      </c>
      <c r="AN20" s="21">
        <v>0</v>
      </c>
    </row>
    <row r="21" spans="1:40" ht="12.75">
      <c r="A21" s="6"/>
      <c r="B21" s="19" t="s">
        <v>12</v>
      </c>
      <c r="C21" s="21">
        <f t="shared" si="2"/>
        <v>300</v>
      </c>
      <c r="D21" s="21">
        <f t="shared" si="3"/>
        <v>0</v>
      </c>
      <c r="E21" s="18"/>
      <c r="F21" s="21">
        <v>25</v>
      </c>
      <c r="G21" s="21">
        <v>0</v>
      </c>
      <c r="H21" s="18"/>
      <c r="I21" s="21">
        <v>25</v>
      </c>
      <c r="J21" s="21">
        <v>0</v>
      </c>
      <c r="K21" s="18"/>
      <c r="L21" s="21">
        <v>25</v>
      </c>
      <c r="M21" s="21">
        <v>0</v>
      </c>
      <c r="N21" s="18"/>
      <c r="O21" s="21">
        <v>25</v>
      </c>
      <c r="P21" s="21">
        <v>0</v>
      </c>
      <c r="Q21" s="18"/>
      <c r="R21" s="21">
        <v>25</v>
      </c>
      <c r="S21" s="21">
        <v>0</v>
      </c>
      <c r="T21" s="18"/>
      <c r="U21" s="21">
        <v>25</v>
      </c>
      <c r="V21" s="21">
        <v>0</v>
      </c>
      <c r="W21" s="18"/>
      <c r="X21" s="21">
        <v>25</v>
      </c>
      <c r="Y21" s="21">
        <v>0</v>
      </c>
      <c r="Z21" s="18"/>
      <c r="AA21" s="21">
        <v>25</v>
      </c>
      <c r="AB21" s="21">
        <v>0</v>
      </c>
      <c r="AC21" s="18"/>
      <c r="AD21" s="21">
        <v>25</v>
      </c>
      <c r="AE21" s="21">
        <v>0</v>
      </c>
      <c r="AF21" s="18"/>
      <c r="AG21" s="21">
        <v>25</v>
      </c>
      <c r="AH21" s="21">
        <v>0</v>
      </c>
      <c r="AI21" s="18"/>
      <c r="AJ21" s="21">
        <v>25</v>
      </c>
      <c r="AK21" s="21">
        <v>0</v>
      </c>
      <c r="AL21" s="18"/>
      <c r="AM21" s="21">
        <v>25</v>
      </c>
      <c r="AN21" s="21">
        <v>0</v>
      </c>
    </row>
    <row r="22" spans="1:40" ht="12.75">
      <c r="A22" s="6"/>
      <c r="B22" s="19" t="s">
        <v>69</v>
      </c>
      <c r="C22" s="21">
        <f t="shared" si="2"/>
        <v>420</v>
      </c>
      <c r="D22" s="21">
        <f t="shared" si="3"/>
        <v>0</v>
      </c>
      <c r="E22" s="18"/>
      <c r="F22" s="21">
        <v>35</v>
      </c>
      <c r="G22" s="21">
        <v>0</v>
      </c>
      <c r="H22" s="18"/>
      <c r="I22" s="21">
        <v>35</v>
      </c>
      <c r="J22" s="21">
        <v>0</v>
      </c>
      <c r="K22" s="18"/>
      <c r="L22" s="21">
        <v>35</v>
      </c>
      <c r="M22" s="21">
        <v>0</v>
      </c>
      <c r="N22" s="18"/>
      <c r="O22" s="21">
        <v>35</v>
      </c>
      <c r="P22" s="21">
        <v>0</v>
      </c>
      <c r="Q22" s="18"/>
      <c r="R22" s="21">
        <v>35</v>
      </c>
      <c r="S22" s="21">
        <v>0</v>
      </c>
      <c r="T22" s="18"/>
      <c r="U22" s="21">
        <v>35</v>
      </c>
      <c r="V22" s="21">
        <v>0</v>
      </c>
      <c r="W22" s="18"/>
      <c r="X22" s="21">
        <v>35</v>
      </c>
      <c r="Y22" s="21">
        <v>0</v>
      </c>
      <c r="Z22" s="18"/>
      <c r="AA22" s="21">
        <v>35</v>
      </c>
      <c r="AB22" s="21">
        <v>0</v>
      </c>
      <c r="AC22" s="18"/>
      <c r="AD22" s="21">
        <v>35</v>
      </c>
      <c r="AE22" s="21">
        <v>0</v>
      </c>
      <c r="AF22" s="18"/>
      <c r="AG22" s="21">
        <v>35</v>
      </c>
      <c r="AH22" s="21">
        <v>0</v>
      </c>
      <c r="AI22" s="18"/>
      <c r="AJ22" s="21">
        <v>35</v>
      </c>
      <c r="AK22" s="21">
        <v>0</v>
      </c>
      <c r="AL22" s="18"/>
      <c r="AM22" s="21">
        <v>35</v>
      </c>
      <c r="AN22" s="21">
        <v>0</v>
      </c>
    </row>
    <row r="23" spans="1:40" ht="12.75">
      <c r="A23" s="6"/>
      <c r="B23" s="19" t="s">
        <v>35</v>
      </c>
      <c r="C23" s="21">
        <f t="shared" si="2"/>
        <v>200</v>
      </c>
      <c r="D23" s="21">
        <f t="shared" si="3"/>
        <v>0</v>
      </c>
      <c r="E23" s="18"/>
      <c r="F23" s="21">
        <v>0</v>
      </c>
      <c r="G23" s="21">
        <v>0</v>
      </c>
      <c r="H23" s="18"/>
      <c r="I23" s="21">
        <v>0</v>
      </c>
      <c r="J23" s="21">
        <v>0</v>
      </c>
      <c r="K23" s="18"/>
      <c r="L23" s="21">
        <v>0</v>
      </c>
      <c r="M23" s="21">
        <v>0</v>
      </c>
      <c r="N23" s="18"/>
      <c r="O23" s="21">
        <v>0</v>
      </c>
      <c r="P23" s="21">
        <v>0</v>
      </c>
      <c r="Q23" s="18"/>
      <c r="R23" s="21">
        <v>0</v>
      </c>
      <c r="S23" s="21">
        <v>0</v>
      </c>
      <c r="T23" s="18"/>
      <c r="U23" s="21">
        <v>0</v>
      </c>
      <c r="V23" s="21">
        <v>0</v>
      </c>
      <c r="W23" s="18"/>
      <c r="X23" s="21">
        <v>0</v>
      </c>
      <c r="Y23" s="21">
        <v>0</v>
      </c>
      <c r="Z23" s="18"/>
      <c r="AA23" s="21">
        <v>0</v>
      </c>
      <c r="AB23" s="21">
        <v>0</v>
      </c>
      <c r="AC23" s="18"/>
      <c r="AD23" s="21">
        <v>0</v>
      </c>
      <c r="AE23" s="21">
        <v>0</v>
      </c>
      <c r="AF23" s="18"/>
      <c r="AG23" s="21">
        <v>0</v>
      </c>
      <c r="AH23" s="21">
        <v>0</v>
      </c>
      <c r="AI23" s="18"/>
      <c r="AJ23" s="21">
        <v>200</v>
      </c>
      <c r="AK23" s="21">
        <v>0</v>
      </c>
      <c r="AL23" s="18"/>
      <c r="AM23" s="21">
        <v>0</v>
      </c>
      <c r="AN23" s="21">
        <v>0</v>
      </c>
    </row>
    <row r="24" spans="1:40" ht="12.75">
      <c r="A24" s="6"/>
      <c r="B24" s="19" t="s">
        <v>27</v>
      </c>
      <c r="C24" s="21">
        <f t="shared" si="2"/>
        <v>228</v>
      </c>
      <c r="D24" s="21">
        <f t="shared" si="3"/>
        <v>0</v>
      </c>
      <c r="E24" s="18"/>
      <c r="F24" s="21">
        <v>19</v>
      </c>
      <c r="G24" s="21">
        <v>0</v>
      </c>
      <c r="H24" s="18"/>
      <c r="I24" s="21">
        <v>19</v>
      </c>
      <c r="J24" s="21">
        <v>0</v>
      </c>
      <c r="K24" s="18"/>
      <c r="L24" s="21">
        <v>19</v>
      </c>
      <c r="M24" s="21">
        <v>0</v>
      </c>
      <c r="N24" s="18"/>
      <c r="O24" s="21">
        <v>19</v>
      </c>
      <c r="P24" s="21">
        <v>0</v>
      </c>
      <c r="Q24" s="18"/>
      <c r="R24" s="21">
        <v>19</v>
      </c>
      <c r="S24" s="21">
        <v>0</v>
      </c>
      <c r="T24" s="18"/>
      <c r="U24" s="21">
        <v>19</v>
      </c>
      <c r="V24" s="21">
        <v>0</v>
      </c>
      <c r="W24" s="18"/>
      <c r="X24" s="21">
        <v>19</v>
      </c>
      <c r="Y24" s="21">
        <v>0</v>
      </c>
      <c r="Z24" s="18"/>
      <c r="AA24" s="21">
        <v>19</v>
      </c>
      <c r="AB24" s="21">
        <v>0</v>
      </c>
      <c r="AC24" s="18"/>
      <c r="AD24" s="21">
        <v>19</v>
      </c>
      <c r="AE24" s="21">
        <v>0</v>
      </c>
      <c r="AF24" s="18"/>
      <c r="AG24" s="21">
        <v>19</v>
      </c>
      <c r="AH24" s="21">
        <v>0</v>
      </c>
      <c r="AI24" s="18"/>
      <c r="AJ24" s="21">
        <v>19</v>
      </c>
      <c r="AK24" s="21">
        <v>0</v>
      </c>
      <c r="AL24" s="18"/>
      <c r="AM24" s="21">
        <v>19</v>
      </c>
      <c r="AN24" s="21">
        <v>0</v>
      </c>
    </row>
    <row r="25" spans="1:40" ht="12.75">
      <c r="A25" s="6"/>
      <c r="B25" s="19" t="s">
        <v>44</v>
      </c>
      <c r="C25" s="21">
        <f t="shared" si="2"/>
        <v>220</v>
      </c>
      <c r="D25" s="21">
        <f t="shared" si="3"/>
        <v>0</v>
      </c>
      <c r="E25" s="18"/>
      <c r="F25" s="21">
        <v>0</v>
      </c>
      <c r="G25" s="21">
        <v>0</v>
      </c>
      <c r="H25" s="18"/>
      <c r="I25" s="21">
        <v>0</v>
      </c>
      <c r="J25" s="21">
        <v>0</v>
      </c>
      <c r="K25" s="18"/>
      <c r="L25" s="21">
        <v>0</v>
      </c>
      <c r="M25" s="21">
        <v>0</v>
      </c>
      <c r="N25" s="18"/>
      <c r="O25" s="21">
        <v>0</v>
      </c>
      <c r="P25" s="21">
        <v>0</v>
      </c>
      <c r="Q25" s="18"/>
      <c r="R25" s="21">
        <v>0</v>
      </c>
      <c r="S25" s="21">
        <v>0</v>
      </c>
      <c r="T25" s="18"/>
      <c r="U25" s="21">
        <v>220</v>
      </c>
      <c r="V25" s="21">
        <v>0</v>
      </c>
      <c r="W25" s="18"/>
      <c r="X25" s="21">
        <v>0</v>
      </c>
      <c r="Y25" s="21">
        <v>0</v>
      </c>
      <c r="Z25" s="18"/>
      <c r="AA25" s="21">
        <v>0</v>
      </c>
      <c r="AB25" s="21">
        <v>0</v>
      </c>
      <c r="AC25" s="18"/>
      <c r="AD25" s="21">
        <v>0</v>
      </c>
      <c r="AE25" s="21">
        <v>0</v>
      </c>
      <c r="AF25" s="18"/>
      <c r="AG25" s="21">
        <v>0</v>
      </c>
      <c r="AH25" s="21">
        <v>0</v>
      </c>
      <c r="AI25" s="18"/>
      <c r="AJ25" s="21">
        <v>0</v>
      </c>
      <c r="AK25" s="21">
        <v>0</v>
      </c>
      <c r="AL25" s="18"/>
      <c r="AM25" s="21">
        <v>0</v>
      </c>
      <c r="AN25" s="21">
        <v>0</v>
      </c>
    </row>
    <row r="26" spans="1:40" ht="12.75">
      <c r="A26" s="6"/>
      <c r="B26" s="19" t="s">
        <v>11</v>
      </c>
      <c r="C26" s="21">
        <f t="shared" si="2"/>
        <v>570</v>
      </c>
      <c r="D26" s="21">
        <f t="shared" si="3"/>
        <v>0</v>
      </c>
      <c r="E26" s="18"/>
      <c r="F26" s="21">
        <v>0</v>
      </c>
      <c r="G26" s="21">
        <v>0</v>
      </c>
      <c r="H26" s="18"/>
      <c r="I26" s="21">
        <v>0</v>
      </c>
      <c r="J26" s="21">
        <v>0</v>
      </c>
      <c r="K26" s="18"/>
      <c r="L26" s="21">
        <v>0</v>
      </c>
      <c r="M26" s="21">
        <v>0</v>
      </c>
      <c r="N26" s="18"/>
      <c r="O26" s="21">
        <v>0</v>
      </c>
      <c r="P26" s="21">
        <v>0</v>
      </c>
      <c r="Q26" s="18"/>
      <c r="R26" s="21">
        <v>0</v>
      </c>
      <c r="S26" s="21">
        <v>0</v>
      </c>
      <c r="T26" s="18"/>
      <c r="U26" s="21">
        <v>570</v>
      </c>
      <c r="V26" s="21">
        <v>0</v>
      </c>
      <c r="W26" s="18"/>
      <c r="X26" s="21">
        <v>0</v>
      </c>
      <c r="Y26" s="21">
        <v>0</v>
      </c>
      <c r="Z26" s="18"/>
      <c r="AA26" s="21">
        <v>0</v>
      </c>
      <c r="AB26" s="21">
        <v>0</v>
      </c>
      <c r="AC26" s="18"/>
      <c r="AD26" s="21">
        <v>0</v>
      </c>
      <c r="AE26" s="21">
        <v>0</v>
      </c>
      <c r="AF26" s="18"/>
      <c r="AG26" s="21">
        <v>0</v>
      </c>
      <c r="AH26" s="21">
        <v>0</v>
      </c>
      <c r="AI26" s="18"/>
      <c r="AJ26" s="21">
        <v>0</v>
      </c>
      <c r="AK26" s="21">
        <v>0</v>
      </c>
      <c r="AL26" s="18"/>
      <c r="AM26" s="21">
        <v>0</v>
      </c>
      <c r="AN26" s="21">
        <v>0</v>
      </c>
    </row>
    <row r="27" spans="1:40" ht="12.75">
      <c r="A27" s="6"/>
      <c r="B27" s="19" t="s">
        <v>16</v>
      </c>
      <c r="C27" s="21">
        <f t="shared" si="2"/>
        <v>100</v>
      </c>
      <c r="D27" s="21">
        <f t="shared" si="3"/>
        <v>0</v>
      </c>
      <c r="E27" s="18"/>
      <c r="F27" s="21">
        <v>100</v>
      </c>
      <c r="G27" s="21">
        <v>0</v>
      </c>
      <c r="H27" s="18"/>
      <c r="I27" s="21">
        <v>0</v>
      </c>
      <c r="J27" s="21">
        <v>0</v>
      </c>
      <c r="K27" s="18"/>
      <c r="L27" s="21">
        <v>0</v>
      </c>
      <c r="M27" s="21">
        <v>0</v>
      </c>
      <c r="N27" s="18"/>
      <c r="O27" s="21">
        <v>0</v>
      </c>
      <c r="P27" s="21">
        <v>0</v>
      </c>
      <c r="Q27" s="18"/>
      <c r="R27" s="21">
        <v>0</v>
      </c>
      <c r="S27" s="21">
        <v>0</v>
      </c>
      <c r="T27" s="18"/>
      <c r="U27" s="21">
        <v>0</v>
      </c>
      <c r="V27" s="21">
        <v>0</v>
      </c>
      <c r="W27" s="18"/>
      <c r="X27" s="21">
        <v>0</v>
      </c>
      <c r="Y27" s="21">
        <v>0</v>
      </c>
      <c r="Z27" s="18"/>
      <c r="AA27" s="21">
        <v>0</v>
      </c>
      <c r="AB27" s="21">
        <v>0</v>
      </c>
      <c r="AC27" s="18"/>
      <c r="AD27" s="21">
        <v>0</v>
      </c>
      <c r="AE27" s="21">
        <v>0</v>
      </c>
      <c r="AF27" s="18"/>
      <c r="AG27" s="21">
        <v>0</v>
      </c>
      <c r="AH27" s="21">
        <v>0</v>
      </c>
      <c r="AI27" s="18"/>
      <c r="AJ27" s="21">
        <v>0</v>
      </c>
      <c r="AK27" s="21">
        <v>0</v>
      </c>
      <c r="AL27" s="18"/>
      <c r="AM27" s="21">
        <v>0</v>
      </c>
      <c r="AN27" s="21">
        <v>0</v>
      </c>
    </row>
    <row r="28" spans="1:40" ht="12.75">
      <c r="A28" s="6"/>
      <c r="B28" s="19" t="s">
        <v>30</v>
      </c>
      <c r="C28" s="21">
        <f t="shared" si="2"/>
        <v>300</v>
      </c>
      <c r="D28" s="21">
        <f t="shared" si="3"/>
        <v>0</v>
      </c>
      <c r="E28" s="18"/>
      <c r="F28" s="21">
        <v>25</v>
      </c>
      <c r="G28" s="21">
        <v>0</v>
      </c>
      <c r="H28" s="18"/>
      <c r="I28" s="21">
        <v>25</v>
      </c>
      <c r="J28" s="21">
        <v>0</v>
      </c>
      <c r="K28" s="18"/>
      <c r="L28" s="21">
        <v>25</v>
      </c>
      <c r="M28" s="21">
        <v>0</v>
      </c>
      <c r="N28" s="18"/>
      <c r="O28" s="21">
        <v>25</v>
      </c>
      <c r="P28" s="21">
        <v>0</v>
      </c>
      <c r="Q28" s="18"/>
      <c r="R28" s="21">
        <v>25</v>
      </c>
      <c r="S28" s="21">
        <v>0</v>
      </c>
      <c r="T28" s="18"/>
      <c r="U28" s="21">
        <v>25</v>
      </c>
      <c r="V28" s="21">
        <v>0</v>
      </c>
      <c r="W28" s="18"/>
      <c r="X28" s="21">
        <v>25</v>
      </c>
      <c r="Y28" s="21">
        <v>0</v>
      </c>
      <c r="Z28" s="18"/>
      <c r="AA28" s="21">
        <v>25</v>
      </c>
      <c r="AB28" s="21">
        <v>0</v>
      </c>
      <c r="AC28" s="18"/>
      <c r="AD28" s="21">
        <v>25</v>
      </c>
      <c r="AE28" s="21">
        <v>0</v>
      </c>
      <c r="AF28" s="18"/>
      <c r="AG28" s="21">
        <v>25</v>
      </c>
      <c r="AH28" s="21">
        <v>0</v>
      </c>
      <c r="AI28" s="18"/>
      <c r="AJ28" s="21">
        <v>25</v>
      </c>
      <c r="AK28" s="21">
        <v>0</v>
      </c>
      <c r="AL28" s="18"/>
      <c r="AM28" s="21">
        <v>25</v>
      </c>
      <c r="AN28" s="21">
        <v>0</v>
      </c>
    </row>
    <row r="29" spans="1:40" ht="12.75">
      <c r="A29" s="6"/>
      <c r="B29" s="19" t="s">
        <v>20</v>
      </c>
      <c r="C29" s="21">
        <f t="shared" si="2"/>
        <v>3360</v>
      </c>
      <c r="D29" s="21">
        <f t="shared" si="3"/>
        <v>0</v>
      </c>
      <c r="E29" s="18"/>
      <c r="F29" s="21">
        <v>280</v>
      </c>
      <c r="G29" s="21">
        <v>0</v>
      </c>
      <c r="H29" s="18"/>
      <c r="I29" s="21">
        <v>280</v>
      </c>
      <c r="J29" s="21">
        <v>0</v>
      </c>
      <c r="K29" s="18"/>
      <c r="L29" s="21">
        <v>280</v>
      </c>
      <c r="M29" s="21">
        <v>0</v>
      </c>
      <c r="N29" s="18"/>
      <c r="O29" s="21">
        <v>280</v>
      </c>
      <c r="P29" s="21">
        <v>0</v>
      </c>
      <c r="Q29" s="18"/>
      <c r="R29" s="21">
        <v>280</v>
      </c>
      <c r="S29" s="21">
        <v>0</v>
      </c>
      <c r="T29" s="18"/>
      <c r="U29" s="21">
        <v>280</v>
      </c>
      <c r="V29" s="21">
        <v>0</v>
      </c>
      <c r="W29" s="18"/>
      <c r="X29" s="21">
        <v>280</v>
      </c>
      <c r="Y29" s="21">
        <v>0</v>
      </c>
      <c r="Z29" s="18"/>
      <c r="AA29" s="21">
        <v>280</v>
      </c>
      <c r="AB29" s="21">
        <v>0</v>
      </c>
      <c r="AC29" s="18"/>
      <c r="AD29" s="21">
        <v>280</v>
      </c>
      <c r="AE29" s="21">
        <v>0</v>
      </c>
      <c r="AF29" s="18"/>
      <c r="AG29" s="21">
        <v>280</v>
      </c>
      <c r="AH29" s="21">
        <v>0</v>
      </c>
      <c r="AI29" s="18"/>
      <c r="AJ29" s="21">
        <v>280</v>
      </c>
      <c r="AK29" s="21">
        <v>0</v>
      </c>
      <c r="AL29" s="18"/>
      <c r="AM29" s="21">
        <v>280</v>
      </c>
      <c r="AN29" s="21">
        <v>0</v>
      </c>
    </row>
    <row r="30" spans="1:40" ht="12.75">
      <c r="A30" s="6"/>
      <c r="B30" s="19" t="s">
        <v>39</v>
      </c>
      <c r="C30" s="21">
        <f t="shared" si="2"/>
        <v>960</v>
      </c>
      <c r="D30" s="21">
        <f t="shared" si="3"/>
        <v>0</v>
      </c>
      <c r="E30" s="18"/>
      <c r="F30" s="21">
        <v>80</v>
      </c>
      <c r="G30" s="21">
        <v>0</v>
      </c>
      <c r="H30" s="18"/>
      <c r="I30" s="21">
        <v>80</v>
      </c>
      <c r="J30" s="21">
        <v>0</v>
      </c>
      <c r="K30" s="18"/>
      <c r="L30" s="21">
        <v>80</v>
      </c>
      <c r="M30" s="21">
        <v>0</v>
      </c>
      <c r="N30" s="18"/>
      <c r="O30" s="21">
        <v>80</v>
      </c>
      <c r="P30" s="21">
        <v>0</v>
      </c>
      <c r="Q30" s="18"/>
      <c r="R30" s="21">
        <v>80</v>
      </c>
      <c r="S30" s="21">
        <v>0</v>
      </c>
      <c r="T30" s="18"/>
      <c r="U30" s="21">
        <v>80</v>
      </c>
      <c r="V30" s="21">
        <v>0</v>
      </c>
      <c r="W30" s="18"/>
      <c r="X30" s="21">
        <v>80</v>
      </c>
      <c r="Y30" s="21">
        <v>0</v>
      </c>
      <c r="Z30" s="18"/>
      <c r="AA30" s="21">
        <v>80</v>
      </c>
      <c r="AB30" s="21">
        <v>0</v>
      </c>
      <c r="AC30" s="18"/>
      <c r="AD30" s="21">
        <v>80</v>
      </c>
      <c r="AE30" s="21">
        <v>0</v>
      </c>
      <c r="AF30" s="18"/>
      <c r="AG30" s="21">
        <v>80</v>
      </c>
      <c r="AH30" s="21">
        <v>0</v>
      </c>
      <c r="AI30" s="18"/>
      <c r="AJ30" s="21">
        <v>80</v>
      </c>
      <c r="AK30" s="21">
        <v>0</v>
      </c>
      <c r="AL30" s="18"/>
      <c r="AM30" s="21">
        <v>80</v>
      </c>
      <c r="AN30" s="21">
        <v>0</v>
      </c>
    </row>
    <row r="31" spans="1:40" ht="12.75">
      <c r="A31" s="6"/>
      <c r="B31" s="19" t="s">
        <v>9</v>
      </c>
      <c r="C31" s="21">
        <f t="shared" si="2"/>
        <v>1200</v>
      </c>
      <c r="D31" s="21">
        <f t="shared" si="3"/>
        <v>0</v>
      </c>
      <c r="E31" s="18"/>
      <c r="F31" s="21">
        <v>100</v>
      </c>
      <c r="G31" s="21">
        <v>0</v>
      </c>
      <c r="H31" s="18"/>
      <c r="I31" s="21">
        <v>100</v>
      </c>
      <c r="J31" s="21">
        <v>0</v>
      </c>
      <c r="K31" s="18"/>
      <c r="L31" s="21">
        <v>100</v>
      </c>
      <c r="M31" s="21">
        <v>0</v>
      </c>
      <c r="N31" s="18"/>
      <c r="O31" s="21">
        <v>100</v>
      </c>
      <c r="P31" s="21">
        <v>0</v>
      </c>
      <c r="Q31" s="18"/>
      <c r="R31" s="21">
        <v>100</v>
      </c>
      <c r="S31" s="21">
        <v>0</v>
      </c>
      <c r="T31" s="18"/>
      <c r="U31" s="21">
        <v>100</v>
      </c>
      <c r="V31" s="21">
        <v>0</v>
      </c>
      <c r="W31" s="18"/>
      <c r="X31" s="21">
        <v>100</v>
      </c>
      <c r="Y31" s="21">
        <v>0</v>
      </c>
      <c r="Z31" s="18"/>
      <c r="AA31" s="21">
        <v>100</v>
      </c>
      <c r="AB31" s="21">
        <v>0</v>
      </c>
      <c r="AC31" s="18"/>
      <c r="AD31" s="21">
        <v>100</v>
      </c>
      <c r="AE31" s="21">
        <v>0</v>
      </c>
      <c r="AF31" s="18"/>
      <c r="AG31" s="21">
        <v>100</v>
      </c>
      <c r="AH31" s="21">
        <v>0</v>
      </c>
      <c r="AI31" s="18"/>
      <c r="AJ31" s="21">
        <v>100</v>
      </c>
      <c r="AK31" s="21">
        <v>0</v>
      </c>
      <c r="AL31" s="18"/>
      <c r="AM31" s="21">
        <v>100</v>
      </c>
      <c r="AN31" s="21">
        <v>0</v>
      </c>
    </row>
    <row r="32" spans="1:40" ht="12.75">
      <c r="A32" s="6"/>
      <c r="B32" s="19" t="s">
        <v>74</v>
      </c>
      <c r="C32" s="21">
        <f t="shared" si="2"/>
        <v>1200</v>
      </c>
      <c r="D32" s="21">
        <f t="shared" si="3"/>
        <v>0</v>
      </c>
      <c r="E32" s="18"/>
      <c r="F32" s="21">
        <v>100</v>
      </c>
      <c r="G32" s="21">
        <v>0</v>
      </c>
      <c r="H32" s="18"/>
      <c r="I32" s="21">
        <v>100</v>
      </c>
      <c r="J32" s="21">
        <v>0</v>
      </c>
      <c r="K32" s="18"/>
      <c r="L32" s="21">
        <v>100</v>
      </c>
      <c r="M32" s="21">
        <v>0</v>
      </c>
      <c r="N32" s="18"/>
      <c r="O32" s="21">
        <v>100</v>
      </c>
      <c r="P32" s="21">
        <v>0</v>
      </c>
      <c r="Q32" s="18"/>
      <c r="R32" s="21">
        <v>100</v>
      </c>
      <c r="S32" s="21">
        <v>0</v>
      </c>
      <c r="T32" s="18"/>
      <c r="U32" s="21">
        <v>100</v>
      </c>
      <c r="V32" s="21">
        <v>0</v>
      </c>
      <c r="W32" s="18"/>
      <c r="X32" s="21">
        <v>100</v>
      </c>
      <c r="Y32" s="21">
        <v>0</v>
      </c>
      <c r="Z32" s="18"/>
      <c r="AA32" s="21">
        <v>100</v>
      </c>
      <c r="AB32" s="21">
        <v>0</v>
      </c>
      <c r="AC32" s="18"/>
      <c r="AD32" s="21">
        <v>100</v>
      </c>
      <c r="AE32" s="21">
        <v>0</v>
      </c>
      <c r="AF32" s="18"/>
      <c r="AG32" s="21">
        <v>100</v>
      </c>
      <c r="AH32" s="21">
        <v>0</v>
      </c>
      <c r="AI32" s="18"/>
      <c r="AJ32" s="21">
        <v>100</v>
      </c>
      <c r="AK32" s="21">
        <v>0</v>
      </c>
      <c r="AL32" s="18"/>
      <c r="AM32" s="21">
        <v>100</v>
      </c>
      <c r="AN32" s="21">
        <v>0</v>
      </c>
    </row>
    <row r="33" spans="1:40" ht="12.75">
      <c r="A33" s="6"/>
      <c r="B33" s="19" t="s">
        <v>13</v>
      </c>
      <c r="C33" s="21">
        <f t="shared" si="2"/>
        <v>600</v>
      </c>
      <c r="D33" s="21">
        <f t="shared" si="3"/>
        <v>0</v>
      </c>
      <c r="E33" s="18"/>
      <c r="F33" s="21">
        <v>50</v>
      </c>
      <c r="G33" s="21">
        <v>0</v>
      </c>
      <c r="H33" s="18"/>
      <c r="I33" s="21">
        <v>50</v>
      </c>
      <c r="J33" s="21">
        <v>0</v>
      </c>
      <c r="K33" s="18"/>
      <c r="L33" s="21">
        <v>50</v>
      </c>
      <c r="M33" s="21">
        <v>0</v>
      </c>
      <c r="N33" s="18"/>
      <c r="O33" s="21">
        <v>50</v>
      </c>
      <c r="P33" s="21">
        <v>0</v>
      </c>
      <c r="Q33" s="18"/>
      <c r="R33" s="21">
        <v>50</v>
      </c>
      <c r="S33" s="21">
        <v>0</v>
      </c>
      <c r="T33" s="18"/>
      <c r="U33" s="21">
        <v>50</v>
      </c>
      <c r="V33" s="21">
        <v>0</v>
      </c>
      <c r="W33" s="18"/>
      <c r="X33" s="21">
        <v>50</v>
      </c>
      <c r="Y33" s="21">
        <v>0</v>
      </c>
      <c r="Z33" s="18"/>
      <c r="AA33" s="21">
        <v>50</v>
      </c>
      <c r="AB33" s="21">
        <v>0</v>
      </c>
      <c r="AC33" s="18"/>
      <c r="AD33" s="21">
        <v>50</v>
      </c>
      <c r="AE33" s="21">
        <v>0</v>
      </c>
      <c r="AF33" s="18"/>
      <c r="AG33" s="21">
        <v>50</v>
      </c>
      <c r="AH33" s="21">
        <v>0</v>
      </c>
      <c r="AI33" s="18"/>
      <c r="AJ33" s="21">
        <v>50</v>
      </c>
      <c r="AK33" s="21">
        <v>0</v>
      </c>
      <c r="AL33" s="18"/>
      <c r="AM33" s="21">
        <v>50</v>
      </c>
      <c r="AN33" s="21">
        <v>0</v>
      </c>
    </row>
    <row r="34" spans="1:40" ht="12.75">
      <c r="A34" s="6"/>
      <c r="B34" s="19" t="s">
        <v>51</v>
      </c>
      <c r="C34" s="21">
        <f t="shared" si="2"/>
        <v>600</v>
      </c>
      <c r="D34" s="21">
        <f t="shared" si="3"/>
        <v>0</v>
      </c>
      <c r="E34" s="18"/>
      <c r="F34" s="21">
        <v>50</v>
      </c>
      <c r="G34" s="21">
        <v>0</v>
      </c>
      <c r="H34" s="18"/>
      <c r="I34" s="21">
        <v>50</v>
      </c>
      <c r="J34" s="21">
        <v>0</v>
      </c>
      <c r="K34" s="18"/>
      <c r="L34" s="21">
        <v>50</v>
      </c>
      <c r="M34" s="21">
        <v>0</v>
      </c>
      <c r="N34" s="18"/>
      <c r="O34" s="21">
        <v>50</v>
      </c>
      <c r="P34" s="21">
        <v>0</v>
      </c>
      <c r="Q34" s="18"/>
      <c r="R34" s="21">
        <v>50</v>
      </c>
      <c r="S34" s="21">
        <v>0</v>
      </c>
      <c r="T34" s="18"/>
      <c r="U34" s="21">
        <v>50</v>
      </c>
      <c r="V34" s="21">
        <v>0</v>
      </c>
      <c r="W34" s="18"/>
      <c r="X34" s="21">
        <v>50</v>
      </c>
      <c r="Y34" s="21">
        <v>0</v>
      </c>
      <c r="Z34" s="18"/>
      <c r="AA34" s="21">
        <v>50</v>
      </c>
      <c r="AB34" s="21">
        <v>0</v>
      </c>
      <c r="AC34" s="18"/>
      <c r="AD34" s="21">
        <v>50</v>
      </c>
      <c r="AE34" s="21">
        <v>0</v>
      </c>
      <c r="AF34" s="18"/>
      <c r="AG34" s="21">
        <v>50</v>
      </c>
      <c r="AH34" s="21">
        <v>0</v>
      </c>
      <c r="AI34" s="18"/>
      <c r="AJ34" s="21">
        <v>50</v>
      </c>
      <c r="AK34" s="21">
        <v>0</v>
      </c>
      <c r="AL34" s="18"/>
      <c r="AM34" s="21">
        <v>50</v>
      </c>
      <c r="AN34" s="21">
        <v>0</v>
      </c>
    </row>
    <row r="35" spans="1:40" ht="12.75">
      <c r="A35" s="6"/>
      <c r="B35" s="12" t="s">
        <v>113</v>
      </c>
      <c r="C35" s="15">
        <f t="shared" si="2"/>
        <v>14000</v>
      </c>
      <c r="D35" s="15">
        <f t="shared" si="3"/>
        <v>0</v>
      </c>
      <c r="E35" s="18"/>
      <c r="F35" s="15">
        <f>SUM(F36:F44)</f>
        <v>1000</v>
      </c>
      <c r="G35" s="15">
        <f>SUM(G36:G44)</f>
        <v>0</v>
      </c>
      <c r="H35" s="18"/>
      <c r="I35" s="15">
        <f>SUM(I36:I44)</f>
        <v>1000</v>
      </c>
      <c r="J35" s="15">
        <f>SUM(J36:J44)</f>
        <v>0</v>
      </c>
      <c r="K35" s="18"/>
      <c r="L35" s="15">
        <f>SUM(L36:L44)</f>
        <v>1000</v>
      </c>
      <c r="M35" s="15">
        <f>SUM(M36:M44)</f>
        <v>0</v>
      </c>
      <c r="N35" s="18"/>
      <c r="O35" s="15">
        <f>SUM(O36:O44)</f>
        <v>1000</v>
      </c>
      <c r="P35" s="15">
        <f>SUM(P36:P44)</f>
        <v>0</v>
      </c>
      <c r="Q35" s="18"/>
      <c r="R35" s="15">
        <f>SUM(R36:R44)</f>
        <v>1000</v>
      </c>
      <c r="S35" s="15">
        <f>SUM(S36:S44)</f>
        <v>0</v>
      </c>
      <c r="T35" s="18"/>
      <c r="U35" s="15">
        <f>SUM(U36:U44)</f>
        <v>1000</v>
      </c>
      <c r="V35" s="15">
        <f>SUM(V36:V44)</f>
        <v>0</v>
      </c>
      <c r="W35" s="18"/>
      <c r="X35" s="15">
        <f>SUM(X36:X44)</f>
        <v>3000</v>
      </c>
      <c r="Y35" s="15">
        <f>SUM(Y36:Y44)</f>
        <v>0</v>
      </c>
      <c r="Z35" s="18"/>
      <c r="AA35" s="15">
        <f>SUM(AA36:AA44)</f>
        <v>1000</v>
      </c>
      <c r="AB35" s="15">
        <f>SUM(AB36:AB44)</f>
        <v>0</v>
      </c>
      <c r="AC35" s="18"/>
      <c r="AD35" s="15">
        <f>SUM(AD36:AD44)</f>
        <v>1000</v>
      </c>
      <c r="AE35" s="15">
        <f>SUM(AE36:AE44)</f>
        <v>0</v>
      </c>
      <c r="AF35" s="18"/>
      <c r="AG35" s="15">
        <f>SUM(AG36:AG44)</f>
        <v>1000</v>
      </c>
      <c r="AH35" s="15">
        <f>SUM(AH36:AH44)</f>
        <v>0</v>
      </c>
      <c r="AI35" s="18"/>
      <c r="AJ35" s="15">
        <f>SUM(AJ36:AJ44)</f>
        <v>1000</v>
      </c>
      <c r="AK35" s="15">
        <f>SUM(AK36:AK44)</f>
        <v>0</v>
      </c>
      <c r="AL35" s="18"/>
      <c r="AM35" s="15">
        <f>SUM(AM36:AM44)</f>
        <v>1000</v>
      </c>
      <c r="AN35" s="15">
        <f>SUM(AN36:AN44)</f>
        <v>0</v>
      </c>
    </row>
    <row r="36" spans="1:40" ht="12.75">
      <c r="A36" s="6"/>
      <c r="B36" s="19" t="s">
        <v>71</v>
      </c>
      <c r="C36" s="21">
        <f t="shared" si="2"/>
        <v>720</v>
      </c>
      <c r="D36" s="21">
        <f t="shared" si="3"/>
        <v>0</v>
      </c>
      <c r="E36" s="18"/>
      <c r="F36" s="21">
        <v>60</v>
      </c>
      <c r="G36" s="21">
        <v>0</v>
      </c>
      <c r="H36" s="18"/>
      <c r="I36" s="21">
        <v>60</v>
      </c>
      <c r="J36" s="21">
        <v>0</v>
      </c>
      <c r="K36" s="18"/>
      <c r="L36" s="21">
        <v>60</v>
      </c>
      <c r="M36" s="21">
        <v>0</v>
      </c>
      <c r="N36" s="18"/>
      <c r="O36" s="21">
        <v>60</v>
      </c>
      <c r="P36" s="21">
        <v>0</v>
      </c>
      <c r="Q36" s="18"/>
      <c r="R36" s="21">
        <v>60</v>
      </c>
      <c r="S36" s="21">
        <v>0</v>
      </c>
      <c r="T36" s="18"/>
      <c r="U36" s="21">
        <v>60</v>
      </c>
      <c r="V36" s="21">
        <v>0</v>
      </c>
      <c r="W36" s="18"/>
      <c r="X36" s="21">
        <v>60</v>
      </c>
      <c r="Y36" s="21">
        <v>0</v>
      </c>
      <c r="Z36" s="18"/>
      <c r="AA36" s="21">
        <v>60</v>
      </c>
      <c r="AB36" s="21">
        <v>0</v>
      </c>
      <c r="AC36" s="18"/>
      <c r="AD36" s="21">
        <v>60</v>
      </c>
      <c r="AE36" s="21">
        <v>0</v>
      </c>
      <c r="AF36" s="18"/>
      <c r="AG36" s="21">
        <v>60</v>
      </c>
      <c r="AH36" s="21">
        <v>0</v>
      </c>
      <c r="AI36" s="18"/>
      <c r="AJ36" s="21">
        <v>60</v>
      </c>
      <c r="AK36" s="21">
        <v>0</v>
      </c>
      <c r="AL36" s="18"/>
      <c r="AM36" s="21">
        <v>60</v>
      </c>
      <c r="AN36" s="21">
        <v>0</v>
      </c>
    </row>
    <row r="37" spans="1:40" ht="12.75">
      <c r="A37" s="6"/>
      <c r="B37" s="19" t="s">
        <v>105</v>
      </c>
      <c r="C37" s="21">
        <f t="shared" si="2"/>
        <v>1200</v>
      </c>
      <c r="D37" s="21">
        <f t="shared" si="3"/>
        <v>0</v>
      </c>
      <c r="E37" s="18"/>
      <c r="F37" s="21">
        <v>100</v>
      </c>
      <c r="G37" s="21">
        <v>0</v>
      </c>
      <c r="H37" s="18"/>
      <c r="I37" s="21">
        <v>100</v>
      </c>
      <c r="J37" s="21">
        <v>0</v>
      </c>
      <c r="K37" s="18"/>
      <c r="L37" s="21">
        <v>100</v>
      </c>
      <c r="M37" s="21">
        <v>0</v>
      </c>
      <c r="N37" s="18"/>
      <c r="O37" s="21">
        <v>100</v>
      </c>
      <c r="P37" s="21">
        <v>0</v>
      </c>
      <c r="Q37" s="18"/>
      <c r="R37" s="21">
        <v>100</v>
      </c>
      <c r="S37" s="21">
        <v>0</v>
      </c>
      <c r="T37" s="18"/>
      <c r="U37" s="21">
        <v>100</v>
      </c>
      <c r="V37" s="21">
        <v>0</v>
      </c>
      <c r="W37" s="18"/>
      <c r="X37" s="21">
        <v>100</v>
      </c>
      <c r="Y37" s="21">
        <v>0</v>
      </c>
      <c r="Z37" s="18"/>
      <c r="AA37" s="21">
        <v>100</v>
      </c>
      <c r="AB37" s="21">
        <v>0</v>
      </c>
      <c r="AC37" s="18"/>
      <c r="AD37" s="21">
        <v>100</v>
      </c>
      <c r="AE37" s="21">
        <v>0</v>
      </c>
      <c r="AF37" s="18"/>
      <c r="AG37" s="21">
        <v>100</v>
      </c>
      <c r="AH37" s="21">
        <v>0</v>
      </c>
      <c r="AI37" s="18"/>
      <c r="AJ37" s="21">
        <v>100</v>
      </c>
      <c r="AK37" s="21">
        <v>0</v>
      </c>
      <c r="AL37" s="18"/>
      <c r="AM37" s="21">
        <v>100</v>
      </c>
      <c r="AN37" s="21">
        <v>0</v>
      </c>
    </row>
    <row r="38" spans="1:40" ht="12.75">
      <c r="A38" s="6"/>
      <c r="B38" s="19" t="s">
        <v>40</v>
      </c>
      <c r="C38" s="21">
        <f t="shared" si="2"/>
        <v>1800</v>
      </c>
      <c r="D38" s="21">
        <f t="shared" si="3"/>
        <v>0</v>
      </c>
      <c r="E38" s="18"/>
      <c r="F38" s="21">
        <v>150</v>
      </c>
      <c r="G38" s="21">
        <v>0</v>
      </c>
      <c r="H38" s="18"/>
      <c r="I38" s="21">
        <v>150</v>
      </c>
      <c r="J38" s="21">
        <v>0</v>
      </c>
      <c r="K38" s="18"/>
      <c r="L38" s="21">
        <v>150</v>
      </c>
      <c r="M38" s="21">
        <v>0</v>
      </c>
      <c r="N38" s="18"/>
      <c r="O38" s="21">
        <v>150</v>
      </c>
      <c r="P38" s="21">
        <v>0</v>
      </c>
      <c r="Q38" s="18"/>
      <c r="R38" s="21">
        <v>150</v>
      </c>
      <c r="S38" s="21">
        <v>0</v>
      </c>
      <c r="T38" s="18"/>
      <c r="U38" s="21">
        <v>150</v>
      </c>
      <c r="V38" s="21">
        <v>0</v>
      </c>
      <c r="W38" s="18"/>
      <c r="X38" s="21">
        <v>150</v>
      </c>
      <c r="Y38" s="21">
        <v>0</v>
      </c>
      <c r="Z38" s="18"/>
      <c r="AA38" s="21">
        <v>150</v>
      </c>
      <c r="AB38" s="21">
        <v>0</v>
      </c>
      <c r="AC38" s="18"/>
      <c r="AD38" s="21">
        <v>150</v>
      </c>
      <c r="AE38" s="21">
        <v>0</v>
      </c>
      <c r="AF38" s="18"/>
      <c r="AG38" s="21">
        <v>150</v>
      </c>
      <c r="AH38" s="21">
        <v>0</v>
      </c>
      <c r="AI38" s="18"/>
      <c r="AJ38" s="21">
        <v>150</v>
      </c>
      <c r="AK38" s="21">
        <v>0</v>
      </c>
      <c r="AL38" s="18"/>
      <c r="AM38" s="21">
        <v>150</v>
      </c>
      <c r="AN38" s="21">
        <v>0</v>
      </c>
    </row>
    <row r="39" spans="1:40" ht="12.75">
      <c r="A39" s="6"/>
      <c r="B39" s="19" t="s">
        <v>29</v>
      </c>
      <c r="C39" s="21">
        <f t="shared" si="2"/>
        <v>4800</v>
      </c>
      <c r="D39" s="21">
        <f t="shared" si="3"/>
        <v>0</v>
      </c>
      <c r="E39" s="18"/>
      <c r="F39" s="21">
        <v>400</v>
      </c>
      <c r="G39" s="21">
        <v>0</v>
      </c>
      <c r="H39" s="18"/>
      <c r="I39" s="21">
        <v>400</v>
      </c>
      <c r="J39" s="21">
        <v>0</v>
      </c>
      <c r="K39" s="18"/>
      <c r="L39" s="21">
        <v>400</v>
      </c>
      <c r="M39" s="21">
        <v>0</v>
      </c>
      <c r="N39" s="18"/>
      <c r="O39" s="21">
        <v>400</v>
      </c>
      <c r="P39" s="21">
        <v>0</v>
      </c>
      <c r="Q39" s="18"/>
      <c r="R39" s="21">
        <v>400</v>
      </c>
      <c r="S39" s="21">
        <v>0</v>
      </c>
      <c r="T39" s="18"/>
      <c r="U39" s="21">
        <v>400</v>
      </c>
      <c r="V39" s="21">
        <v>0</v>
      </c>
      <c r="W39" s="18"/>
      <c r="X39" s="21">
        <v>400</v>
      </c>
      <c r="Y39" s="21">
        <v>0</v>
      </c>
      <c r="Z39" s="18"/>
      <c r="AA39" s="21">
        <v>400</v>
      </c>
      <c r="AB39" s="21">
        <v>0</v>
      </c>
      <c r="AC39" s="18"/>
      <c r="AD39" s="21">
        <v>400</v>
      </c>
      <c r="AE39" s="21">
        <v>0</v>
      </c>
      <c r="AF39" s="18"/>
      <c r="AG39" s="21">
        <v>400</v>
      </c>
      <c r="AH39" s="21">
        <v>0</v>
      </c>
      <c r="AI39" s="18"/>
      <c r="AJ39" s="21">
        <v>400</v>
      </c>
      <c r="AK39" s="21">
        <v>0</v>
      </c>
      <c r="AL39" s="18"/>
      <c r="AM39" s="21">
        <v>400</v>
      </c>
      <c r="AN39" s="21">
        <v>0</v>
      </c>
    </row>
    <row r="40" spans="1:40" ht="12.75">
      <c r="A40" s="6"/>
      <c r="B40" s="19" t="s">
        <v>137</v>
      </c>
      <c r="C40" s="21">
        <f t="shared" si="2"/>
        <v>1200</v>
      </c>
      <c r="D40" s="21">
        <f t="shared" si="3"/>
        <v>0</v>
      </c>
      <c r="E40" s="18"/>
      <c r="F40" s="21">
        <v>100</v>
      </c>
      <c r="G40" s="21">
        <v>0</v>
      </c>
      <c r="H40" s="18"/>
      <c r="I40" s="21">
        <v>100</v>
      </c>
      <c r="J40" s="21">
        <v>0</v>
      </c>
      <c r="K40" s="18"/>
      <c r="L40" s="21">
        <v>100</v>
      </c>
      <c r="M40" s="21">
        <v>0</v>
      </c>
      <c r="N40" s="18"/>
      <c r="O40" s="21">
        <v>100</v>
      </c>
      <c r="P40" s="21">
        <v>0</v>
      </c>
      <c r="Q40" s="18"/>
      <c r="R40" s="21">
        <v>100</v>
      </c>
      <c r="S40" s="21">
        <v>0</v>
      </c>
      <c r="T40" s="18"/>
      <c r="U40" s="21">
        <v>100</v>
      </c>
      <c r="V40" s="21">
        <v>0</v>
      </c>
      <c r="W40" s="18"/>
      <c r="X40" s="21">
        <v>100</v>
      </c>
      <c r="Y40" s="21">
        <v>0</v>
      </c>
      <c r="Z40" s="18"/>
      <c r="AA40" s="21">
        <v>100</v>
      </c>
      <c r="AB40" s="21">
        <v>0</v>
      </c>
      <c r="AC40" s="18"/>
      <c r="AD40" s="21">
        <v>100</v>
      </c>
      <c r="AE40" s="21">
        <v>0</v>
      </c>
      <c r="AF40" s="18"/>
      <c r="AG40" s="21">
        <v>100</v>
      </c>
      <c r="AH40" s="21">
        <v>0</v>
      </c>
      <c r="AI40" s="18"/>
      <c r="AJ40" s="21">
        <v>100</v>
      </c>
      <c r="AK40" s="21">
        <v>0</v>
      </c>
      <c r="AL40" s="18"/>
      <c r="AM40" s="21">
        <v>100</v>
      </c>
      <c r="AN40" s="21">
        <v>0</v>
      </c>
    </row>
    <row r="41" spans="1:40" ht="12.75">
      <c r="A41" s="6"/>
      <c r="B41" s="19" t="s">
        <v>49</v>
      </c>
      <c r="C41" s="21">
        <f t="shared" si="2"/>
        <v>1200</v>
      </c>
      <c r="D41" s="21">
        <f t="shared" si="3"/>
        <v>0</v>
      </c>
      <c r="E41" s="18"/>
      <c r="F41" s="21">
        <v>100</v>
      </c>
      <c r="G41" s="21">
        <v>0</v>
      </c>
      <c r="H41" s="18"/>
      <c r="I41" s="21">
        <v>100</v>
      </c>
      <c r="J41" s="21">
        <v>0</v>
      </c>
      <c r="K41" s="18"/>
      <c r="L41" s="21">
        <v>100</v>
      </c>
      <c r="M41" s="21">
        <v>0</v>
      </c>
      <c r="N41" s="18"/>
      <c r="O41" s="21">
        <v>100</v>
      </c>
      <c r="P41" s="21">
        <v>0</v>
      </c>
      <c r="Q41" s="18"/>
      <c r="R41" s="21">
        <v>100</v>
      </c>
      <c r="S41" s="21">
        <v>0</v>
      </c>
      <c r="T41" s="18"/>
      <c r="U41" s="21">
        <v>100</v>
      </c>
      <c r="V41" s="21">
        <v>0</v>
      </c>
      <c r="W41" s="18"/>
      <c r="X41" s="21">
        <v>100</v>
      </c>
      <c r="Y41" s="21">
        <v>0</v>
      </c>
      <c r="Z41" s="18"/>
      <c r="AA41" s="21">
        <v>100</v>
      </c>
      <c r="AB41" s="21">
        <v>0</v>
      </c>
      <c r="AC41" s="18"/>
      <c r="AD41" s="21">
        <v>100</v>
      </c>
      <c r="AE41" s="21">
        <v>0</v>
      </c>
      <c r="AF41" s="18"/>
      <c r="AG41" s="21">
        <v>100</v>
      </c>
      <c r="AH41" s="21">
        <v>0</v>
      </c>
      <c r="AI41" s="18"/>
      <c r="AJ41" s="21">
        <v>100</v>
      </c>
      <c r="AK41" s="21">
        <v>0</v>
      </c>
      <c r="AL41" s="18"/>
      <c r="AM41" s="21">
        <v>100</v>
      </c>
      <c r="AN41" s="21">
        <v>0</v>
      </c>
    </row>
    <row r="42" spans="1:40" ht="12.75">
      <c r="A42" s="6"/>
      <c r="B42" s="19" t="s">
        <v>78</v>
      </c>
      <c r="C42" s="21">
        <f t="shared" si="2"/>
        <v>600</v>
      </c>
      <c r="D42" s="21">
        <f t="shared" si="3"/>
        <v>0</v>
      </c>
      <c r="E42" s="18"/>
      <c r="F42" s="21">
        <v>50</v>
      </c>
      <c r="G42" s="21">
        <v>0</v>
      </c>
      <c r="H42" s="18"/>
      <c r="I42" s="21">
        <v>50</v>
      </c>
      <c r="J42" s="21">
        <v>0</v>
      </c>
      <c r="K42" s="18"/>
      <c r="L42" s="21">
        <v>50</v>
      </c>
      <c r="M42" s="21">
        <v>0</v>
      </c>
      <c r="N42" s="18"/>
      <c r="O42" s="21">
        <v>50</v>
      </c>
      <c r="P42" s="21">
        <v>0</v>
      </c>
      <c r="Q42" s="18"/>
      <c r="R42" s="21">
        <v>50</v>
      </c>
      <c r="S42" s="21">
        <v>0</v>
      </c>
      <c r="T42" s="18"/>
      <c r="U42" s="21">
        <v>50</v>
      </c>
      <c r="V42" s="21">
        <v>0</v>
      </c>
      <c r="W42" s="18"/>
      <c r="X42" s="21">
        <v>50</v>
      </c>
      <c r="Y42" s="21">
        <v>0</v>
      </c>
      <c r="Z42" s="18"/>
      <c r="AA42" s="21">
        <v>50</v>
      </c>
      <c r="AB42" s="21">
        <v>0</v>
      </c>
      <c r="AC42" s="18"/>
      <c r="AD42" s="21">
        <v>50</v>
      </c>
      <c r="AE42" s="21">
        <v>0</v>
      </c>
      <c r="AF42" s="18"/>
      <c r="AG42" s="21">
        <v>50</v>
      </c>
      <c r="AH42" s="21">
        <v>0</v>
      </c>
      <c r="AI42" s="18"/>
      <c r="AJ42" s="21">
        <v>50</v>
      </c>
      <c r="AK42" s="21">
        <v>0</v>
      </c>
      <c r="AL42" s="18"/>
      <c r="AM42" s="21">
        <v>50</v>
      </c>
      <c r="AN42" s="21">
        <v>0</v>
      </c>
    </row>
    <row r="43" spans="1:40" ht="12.75">
      <c r="A43" s="6"/>
      <c r="B43" s="19" t="s">
        <v>87</v>
      </c>
      <c r="C43" s="21">
        <f t="shared" si="2"/>
        <v>480</v>
      </c>
      <c r="D43" s="21">
        <f t="shared" si="3"/>
        <v>0</v>
      </c>
      <c r="E43" s="18"/>
      <c r="F43" s="21">
        <v>40</v>
      </c>
      <c r="G43" s="21">
        <v>0</v>
      </c>
      <c r="H43" s="18"/>
      <c r="I43" s="21">
        <v>40</v>
      </c>
      <c r="J43" s="21">
        <v>0</v>
      </c>
      <c r="K43" s="18"/>
      <c r="L43" s="21">
        <v>40</v>
      </c>
      <c r="M43" s="21">
        <v>0</v>
      </c>
      <c r="N43" s="18"/>
      <c r="O43" s="21">
        <v>40</v>
      </c>
      <c r="P43" s="21">
        <v>0</v>
      </c>
      <c r="Q43" s="18"/>
      <c r="R43" s="21">
        <v>40</v>
      </c>
      <c r="S43" s="21">
        <v>0</v>
      </c>
      <c r="T43" s="18"/>
      <c r="U43" s="21">
        <v>40</v>
      </c>
      <c r="V43" s="21">
        <v>0</v>
      </c>
      <c r="W43" s="18"/>
      <c r="X43" s="21">
        <v>40</v>
      </c>
      <c r="Y43" s="21">
        <v>0</v>
      </c>
      <c r="Z43" s="18"/>
      <c r="AA43" s="21">
        <v>40</v>
      </c>
      <c r="AB43" s="21">
        <v>0</v>
      </c>
      <c r="AC43" s="18"/>
      <c r="AD43" s="21">
        <v>40</v>
      </c>
      <c r="AE43" s="21">
        <v>0</v>
      </c>
      <c r="AF43" s="18"/>
      <c r="AG43" s="21">
        <v>40</v>
      </c>
      <c r="AH43" s="21">
        <v>0</v>
      </c>
      <c r="AI43" s="18"/>
      <c r="AJ43" s="21">
        <v>40</v>
      </c>
      <c r="AK43" s="21">
        <v>0</v>
      </c>
      <c r="AL43" s="18"/>
      <c r="AM43" s="21">
        <v>40</v>
      </c>
      <c r="AN43" s="21">
        <v>0</v>
      </c>
    </row>
    <row r="44" spans="1:40" ht="12.75">
      <c r="A44" s="6"/>
      <c r="B44" s="19" t="s">
        <v>42</v>
      </c>
      <c r="C44" s="21">
        <f t="shared" si="2"/>
        <v>2000</v>
      </c>
      <c r="D44" s="21">
        <f t="shared" si="3"/>
        <v>0</v>
      </c>
      <c r="E44" s="18"/>
      <c r="F44" s="21">
        <v>0</v>
      </c>
      <c r="G44" s="21">
        <v>0</v>
      </c>
      <c r="H44" s="18"/>
      <c r="I44" s="21">
        <v>0</v>
      </c>
      <c r="J44" s="21">
        <v>0</v>
      </c>
      <c r="K44" s="18"/>
      <c r="L44" s="21">
        <v>0</v>
      </c>
      <c r="M44" s="21">
        <v>0</v>
      </c>
      <c r="N44" s="18"/>
      <c r="O44" s="21">
        <v>0</v>
      </c>
      <c r="P44" s="21">
        <v>0</v>
      </c>
      <c r="Q44" s="18"/>
      <c r="R44" s="21">
        <v>0</v>
      </c>
      <c r="S44" s="21">
        <v>0</v>
      </c>
      <c r="T44" s="18"/>
      <c r="U44" s="21">
        <v>0</v>
      </c>
      <c r="V44" s="21">
        <v>0</v>
      </c>
      <c r="W44" s="18"/>
      <c r="X44" s="21">
        <v>2000</v>
      </c>
      <c r="Y44" s="21">
        <v>0</v>
      </c>
      <c r="Z44" s="18"/>
      <c r="AA44" s="21">
        <v>0</v>
      </c>
      <c r="AB44" s="21">
        <v>0</v>
      </c>
      <c r="AC44" s="18"/>
      <c r="AD44" s="21">
        <v>0</v>
      </c>
      <c r="AE44" s="21">
        <v>0</v>
      </c>
      <c r="AF44" s="18"/>
      <c r="AG44" s="21">
        <v>0</v>
      </c>
      <c r="AH44" s="21">
        <v>0</v>
      </c>
      <c r="AI44" s="18"/>
      <c r="AJ44" s="21">
        <v>0</v>
      </c>
      <c r="AK44" s="21">
        <v>0</v>
      </c>
      <c r="AL44" s="18"/>
      <c r="AM44" s="21">
        <v>0</v>
      </c>
      <c r="AN44" s="21">
        <v>0</v>
      </c>
    </row>
    <row r="45" spans="1:40" ht="12.75">
      <c r="A45" s="6"/>
      <c r="B45" s="12" t="s">
        <v>136</v>
      </c>
      <c r="C45" s="15">
        <f t="shared" si="2"/>
        <v>1800</v>
      </c>
      <c r="D45" s="15">
        <f t="shared" si="3"/>
        <v>0</v>
      </c>
      <c r="E45" s="18"/>
      <c r="F45" s="15">
        <v>150</v>
      </c>
      <c r="G45" s="15">
        <v>0</v>
      </c>
      <c r="H45" s="18"/>
      <c r="I45" s="15">
        <v>150</v>
      </c>
      <c r="J45" s="15">
        <v>0</v>
      </c>
      <c r="K45" s="18"/>
      <c r="L45" s="15">
        <v>150</v>
      </c>
      <c r="M45" s="15">
        <v>0</v>
      </c>
      <c r="N45" s="18"/>
      <c r="O45" s="15">
        <v>150</v>
      </c>
      <c r="P45" s="15">
        <v>0</v>
      </c>
      <c r="Q45" s="18"/>
      <c r="R45" s="15">
        <v>150</v>
      </c>
      <c r="S45" s="15">
        <v>0</v>
      </c>
      <c r="T45" s="18"/>
      <c r="U45" s="15">
        <v>150</v>
      </c>
      <c r="V45" s="15">
        <v>0</v>
      </c>
      <c r="W45" s="18"/>
      <c r="X45" s="15">
        <v>150</v>
      </c>
      <c r="Y45" s="15">
        <v>0</v>
      </c>
      <c r="Z45" s="18"/>
      <c r="AA45" s="15">
        <v>150</v>
      </c>
      <c r="AB45" s="15">
        <v>0</v>
      </c>
      <c r="AC45" s="18"/>
      <c r="AD45" s="15">
        <v>150</v>
      </c>
      <c r="AE45" s="15">
        <v>0</v>
      </c>
      <c r="AF45" s="18"/>
      <c r="AG45" s="15">
        <v>150</v>
      </c>
      <c r="AH45" s="15">
        <v>0</v>
      </c>
      <c r="AI45" s="18"/>
      <c r="AJ45" s="15">
        <v>150</v>
      </c>
      <c r="AK45" s="15">
        <v>0</v>
      </c>
      <c r="AL45" s="18"/>
      <c r="AM45" s="15">
        <v>150</v>
      </c>
      <c r="AN45" s="15">
        <v>0</v>
      </c>
    </row>
  </sheetData>
  <sheetProtection/>
  <mergeCells count="13">
    <mergeCell ref="C1:D1"/>
    <mergeCell ref="F1:G1"/>
    <mergeCell ref="I1:J1"/>
    <mergeCell ref="L1:M1"/>
    <mergeCell ref="O1:P1"/>
    <mergeCell ref="R1:S1"/>
    <mergeCell ref="AM1:AN1"/>
    <mergeCell ref="U1:V1"/>
    <mergeCell ref="X1:Y1"/>
    <mergeCell ref="AA1:AB1"/>
    <mergeCell ref="AD1:AE1"/>
    <mergeCell ref="AG1:AH1"/>
    <mergeCell ref="AJ1:AK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28125" style="0" customWidth="1"/>
    <col min="2" max="2" width="28.140625" style="0" customWidth="1"/>
    <col min="3" max="3" width="11.7109375" style="0" customWidth="1"/>
    <col min="4" max="4" width="1.7109375" style="0" customWidth="1"/>
    <col min="5" max="5" width="28.140625" style="0" customWidth="1"/>
    <col min="6" max="6" width="11.7109375" style="0" customWidth="1"/>
  </cols>
  <sheetData>
    <row r="2" spans="2:5" ht="12.75">
      <c r="B2" s="22" t="s">
        <v>65</v>
      </c>
      <c r="E2" s="23" t="s">
        <v>6</v>
      </c>
    </row>
    <row r="3" spans="2:6" ht="12.75">
      <c r="B3" s="24"/>
      <c r="C3" s="24"/>
      <c r="E3" s="24"/>
      <c r="F3" s="24"/>
    </row>
    <row r="4" spans="1:6" ht="12.75">
      <c r="A4" s="6"/>
      <c r="B4" s="71" t="s">
        <v>45</v>
      </c>
      <c r="C4" s="72"/>
      <c r="D4" s="6"/>
      <c r="E4" s="73" t="s">
        <v>50</v>
      </c>
      <c r="F4" s="72"/>
    </row>
    <row r="5" spans="2:6" ht="12.75">
      <c r="B5" s="17"/>
      <c r="C5" s="17"/>
      <c r="E5" s="17"/>
      <c r="F5" s="17"/>
    </row>
    <row r="6" spans="1:6" ht="12.75">
      <c r="A6" s="6"/>
      <c r="B6" s="25" t="s">
        <v>95</v>
      </c>
      <c r="C6" s="26">
        <f>SUM(C7:C10)</f>
        <v>0</v>
      </c>
      <c r="D6" s="18"/>
      <c r="E6" s="27" t="s">
        <v>52</v>
      </c>
      <c r="F6" s="28">
        <f>SUM(F7:F10)</f>
        <v>0</v>
      </c>
    </row>
    <row r="7" spans="1:6" ht="12.75">
      <c r="A7" s="6"/>
      <c r="B7" s="29" t="s">
        <v>72</v>
      </c>
      <c r="C7" s="30">
        <v>0</v>
      </c>
      <c r="D7" s="18"/>
      <c r="E7" s="31" t="s">
        <v>75</v>
      </c>
      <c r="F7" s="30">
        <v>0</v>
      </c>
    </row>
    <row r="8" spans="1:6" ht="12.75">
      <c r="A8" s="6"/>
      <c r="B8" s="32" t="s">
        <v>98</v>
      </c>
      <c r="C8" s="33">
        <v>0</v>
      </c>
      <c r="D8" s="18"/>
      <c r="E8" s="34" t="s">
        <v>68</v>
      </c>
      <c r="F8" s="33">
        <v>0</v>
      </c>
    </row>
    <row r="9" spans="1:6" ht="12.75">
      <c r="A9" s="6"/>
      <c r="B9" s="35"/>
      <c r="C9" s="33"/>
      <c r="D9" s="18"/>
      <c r="E9" s="34" t="s">
        <v>18</v>
      </c>
      <c r="F9" s="33">
        <v>0</v>
      </c>
    </row>
    <row r="10" spans="1:6" ht="12.75">
      <c r="A10" s="6"/>
      <c r="B10" s="36"/>
      <c r="C10" s="37"/>
      <c r="D10" s="18"/>
      <c r="E10" s="38"/>
      <c r="F10" s="37"/>
    </row>
    <row r="11" spans="2:6" ht="12.75">
      <c r="B11" s="17"/>
      <c r="C11" s="17"/>
      <c r="E11" s="17"/>
      <c r="F11" s="17"/>
    </row>
    <row r="12" spans="1:6" ht="12.75">
      <c r="A12" s="6"/>
      <c r="B12" s="39" t="s">
        <v>8</v>
      </c>
      <c r="C12" s="26">
        <f>SUM(C13:C16)</f>
        <v>0</v>
      </c>
      <c r="D12" s="18"/>
      <c r="E12" s="27" t="s">
        <v>70</v>
      </c>
      <c r="F12" s="28">
        <f>SUM(F13:F16)</f>
        <v>0</v>
      </c>
    </row>
    <row r="13" spans="1:6" ht="12.75">
      <c r="A13" s="6"/>
      <c r="B13" s="40" t="s">
        <v>21</v>
      </c>
      <c r="C13" s="30">
        <v>0</v>
      </c>
      <c r="D13" s="18"/>
      <c r="E13" s="31" t="s">
        <v>99</v>
      </c>
      <c r="F13" s="30">
        <v>0</v>
      </c>
    </row>
    <row r="14" spans="1:6" ht="12.75">
      <c r="A14" s="6"/>
      <c r="B14" s="35" t="s">
        <v>62</v>
      </c>
      <c r="C14" s="33">
        <v>0</v>
      </c>
      <c r="D14" s="18"/>
      <c r="E14" s="34" t="s">
        <v>2</v>
      </c>
      <c r="F14" s="33">
        <v>0</v>
      </c>
    </row>
    <row r="15" spans="1:6" ht="12.75">
      <c r="A15" s="6"/>
      <c r="B15" s="35" t="s">
        <v>135</v>
      </c>
      <c r="C15" s="33">
        <v>0</v>
      </c>
      <c r="D15" s="18"/>
      <c r="E15" s="34" t="s">
        <v>38</v>
      </c>
      <c r="F15" s="33">
        <v>0</v>
      </c>
    </row>
    <row r="16" spans="1:6" ht="12.75">
      <c r="A16" s="6"/>
      <c r="B16" s="36" t="s">
        <v>7</v>
      </c>
      <c r="C16" s="37">
        <v>0</v>
      </c>
      <c r="D16" s="18"/>
      <c r="E16" s="38"/>
      <c r="F16" s="37"/>
    </row>
    <row r="17" spans="2:6" ht="12.75">
      <c r="B17" s="17"/>
      <c r="C17" s="17"/>
      <c r="E17" s="41"/>
      <c r="F17" s="41"/>
    </row>
    <row r="18" spans="1:4" ht="12.75">
      <c r="A18" s="6"/>
      <c r="B18" s="39" t="s">
        <v>96</v>
      </c>
      <c r="C18" s="26">
        <f>SUM(C19:C22)</f>
        <v>0</v>
      </c>
      <c r="D18" s="2"/>
    </row>
    <row r="19" spans="1:4" ht="12.75">
      <c r="A19" s="6"/>
      <c r="B19" s="40" t="s">
        <v>10</v>
      </c>
      <c r="C19" s="30">
        <v>0</v>
      </c>
      <c r="D19" s="2"/>
    </row>
    <row r="20" spans="1:4" ht="12.75">
      <c r="A20" s="6"/>
      <c r="B20" s="35" t="s">
        <v>111</v>
      </c>
      <c r="C20" s="33">
        <v>0</v>
      </c>
      <c r="D20" s="2"/>
    </row>
    <row r="21" spans="1:4" ht="12.75">
      <c r="A21" s="6"/>
      <c r="B21" s="32" t="s">
        <v>25</v>
      </c>
      <c r="C21" s="42">
        <v>0</v>
      </c>
      <c r="D21" s="2"/>
    </row>
    <row r="22" spans="1:4" ht="12.75">
      <c r="A22" s="6"/>
      <c r="B22" s="36" t="s">
        <v>46</v>
      </c>
      <c r="C22" s="37">
        <v>0</v>
      </c>
      <c r="D22" s="2"/>
    </row>
    <row r="23" spans="2:6" ht="12.75">
      <c r="B23" s="17"/>
      <c r="C23" s="17"/>
      <c r="E23" s="24"/>
      <c r="F23" s="24"/>
    </row>
    <row r="24" spans="1:6" ht="12.75">
      <c r="A24" s="6"/>
      <c r="B24" s="43" t="s">
        <v>119</v>
      </c>
      <c r="C24" s="44">
        <f>(C18+C12)+C6</f>
        <v>0</v>
      </c>
      <c r="D24" s="18"/>
      <c r="E24" s="45" t="s">
        <v>130</v>
      </c>
      <c r="F24" s="46">
        <f>F6+F12</f>
        <v>0</v>
      </c>
    </row>
    <row r="25" spans="2:6" ht="12.75">
      <c r="B25" s="17"/>
      <c r="C25" s="17"/>
      <c r="D25" s="24"/>
      <c r="E25" s="17"/>
      <c r="F25" s="17"/>
    </row>
    <row r="26" spans="1:6" ht="12.75">
      <c r="A26" s="6"/>
      <c r="B26" s="74" t="s">
        <v>19</v>
      </c>
      <c r="C26" s="72"/>
      <c r="D26" s="72"/>
      <c r="E26" s="69"/>
      <c r="F26" s="47">
        <f>C24-F24</f>
        <v>0</v>
      </c>
    </row>
  </sheetData>
  <sheetProtection/>
  <mergeCells count="3">
    <mergeCell ref="B4:C4"/>
    <mergeCell ref="E4:F4"/>
    <mergeCell ref="B26:E26"/>
  </mergeCells>
  <conditionalFormatting sqref="F26">
    <cfRule type="cellIs" priority="1" dxfId="1" operator="greaterThanOrEqual">
      <formula>0</formula>
    </cfRule>
    <cfRule type="cellIs" priority="2" dxfId="0" operator="lessThan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8.00390625" style="0" customWidth="1"/>
    <col min="2" max="2" width="37.57421875" style="0" customWidth="1"/>
    <col min="3" max="4" width="17.7109375" style="0" customWidth="1"/>
    <col min="5" max="5" width="14.140625" style="0" customWidth="1"/>
    <col min="6" max="6" width="7.57421875" style="0" customWidth="1"/>
  </cols>
  <sheetData>
    <row r="1" spans="2:5" ht="12.75">
      <c r="B1" s="6"/>
      <c r="C1" s="80" t="s">
        <v>126</v>
      </c>
      <c r="D1" s="69"/>
      <c r="E1" s="2"/>
    </row>
    <row r="2" spans="2:5" ht="12.75">
      <c r="B2" s="6"/>
      <c r="C2" s="48" t="s">
        <v>80</v>
      </c>
      <c r="D2" s="48" t="s">
        <v>112</v>
      </c>
      <c r="E2" s="2"/>
    </row>
    <row r="3" spans="3:4" ht="12.75">
      <c r="C3" s="17"/>
      <c r="D3" s="17"/>
    </row>
    <row r="4" spans="2:5" ht="12.75">
      <c r="B4" s="49" t="s">
        <v>3</v>
      </c>
      <c r="C4" s="81">
        <v>2010</v>
      </c>
      <c r="D4" s="69"/>
      <c r="E4" s="2"/>
    </row>
    <row r="5" spans="2:5" ht="12.75">
      <c r="B5" s="49" t="s">
        <v>101</v>
      </c>
      <c r="C5" s="50"/>
      <c r="D5" s="50"/>
      <c r="E5" s="2"/>
    </row>
    <row r="6" spans="2:5" ht="12.75">
      <c r="B6" s="49" t="s">
        <v>131</v>
      </c>
      <c r="C6" s="50"/>
      <c r="D6" s="50"/>
      <c r="E6" s="2"/>
    </row>
    <row r="7" spans="2:5" ht="12.75">
      <c r="B7" s="49" t="s">
        <v>15</v>
      </c>
      <c r="C7" s="51">
        <f>(C6-C5)+$C$4</f>
        <v>2010</v>
      </c>
      <c r="D7" s="51">
        <f>(D6-D5)+$C$4</f>
        <v>2010</v>
      </c>
      <c r="E7" s="2"/>
    </row>
    <row r="8" spans="2:5" ht="12.75">
      <c r="B8" s="49" t="s">
        <v>97</v>
      </c>
      <c r="C8" s="51">
        <f>C6-C5</f>
        <v>0</v>
      </c>
      <c r="D8" s="51">
        <f>D6-D5</f>
        <v>0</v>
      </c>
      <c r="E8" s="2"/>
    </row>
    <row r="9" spans="3:4" ht="12.75">
      <c r="C9" s="52"/>
      <c r="D9" s="52"/>
    </row>
    <row r="10" spans="2:5" ht="12.75">
      <c r="B10" s="49" t="s">
        <v>82</v>
      </c>
      <c r="C10" s="53"/>
      <c r="D10" s="53"/>
      <c r="E10" s="2"/>
    </row>
    <row r="11" spans="2:5" ht="12.75">
      <c r="B11" s="49" t="s">
        <v>106</v>
      </c>
      <c r="C11" s="54"/>
      <c r="D11" s="54"/>
      <c r="E11" s="2"/>
    </row>
    <row r="12" spans="2:5" ht="12.75">
      <c r="B12" s="49" t="s">
        <v>108</v>
      </c>
      <c r="C12" s="55">
        <f>C10*C11</f>
        <v>0</v>
      </c>
      <c r="D12" s="55">
        <f>D10*D11</f>
        <v>0</v>
      </c>
      <c r="E12" s="2"/>
    </row>
    <row r="13" spans="3:4" ht="12.75">
      <c r="C13" s="52"/>
      <c r="D13" s="52"/>
    </row>
    <row r="14" spans="2:5" ht="12.75">
      <c r="B14" s="49" t="s">
        <v>133</v>
      </c>
      <c r="C14" s="56"/>
      <c r="D14" s="56"/>
      <c r="E14" s="2"/>
    </row>
    <row r="15" spans="2:5" ht="12.75">
      <c r="B15" s="49" t="s">
        <v>100</v>
      </c>
      <c r="C15" s="55">
        <f>C10*C14</f>
        <v>0</v>
      </c>
      <c r="D15" s="55">
        <f>D10*D14</f>
        <v>0</v>
      </c>
      <c r="E15" s="2"/>
    </row>
    <row r="16" spans="2:5" ht="12.75">
      <c r="B16" s="49" t="s">
        <v>124</v>
      </c>
      <c r="C16" s="55">
        <f>C12-C15</f>
        <v>0</v>
      </c>
      <c r="D16" s="55">
        <f>D12-D15</f>
        <v>0</v>
      </c>
      <c r="E16" s="2"/>
    </row>
    <row r="17" spans="2:5" ht="12.75">
      <c r="B17" s="49" t="s">
        <v>109</v>
      </c>
      <c r="C17" s="50"/>
      <c r="D17" s="50"/>
      <c r="E17" s="2"/>
    </row>
    <row r="18" spans="2:5" ht="12.75">
      <c r="B18" s="49" t="s">
        <v>86</v>
      </c>
      <c r="C18" s="54"/>
      <c r="D18" s="54"/>
      <c r="E18" s="2"/>
    </row>
    <row r="19" spans="3:4" ht="12.75">
      <c r="C19" s="52"/>
      <c r="D19" s="52"/>
    </row>
    <row r="20" spans="2:5" ht="12.75">
      <c r="B20" s="49" t="s">
        <v>23</v>
      </c>
      <c r="C20" s="57">
        <f>PV((C18/12),C17,C16,0,1)</f>
        <v>0</v>
      </c>
      <c r="D20" s="57">
        <f>PV((D18/12),D17,D16,0,1)</f>
        <v>0</v>
      </c>
      <c r="E20" s="2"/>
    </row>
    <row r="21" spans="2:5" ht="15.75">
      <c r="B21" s="6"/>
      <c r="C21" s="82">
        <f>C20+D20</f>
        <v>0</v>
      </c>
      <c r="D21" s="69"/>
      <c r="E21" s="2"/>
    </row>
    <row r="22" spans="3:4" ht="12.75">
      <c r="C22" s="17"/>
      <c r="D22" s="17"/>
    </row>
    <row r="23" spans="2:4" ht="12.75">
      <c r="B23" s="6"/>
      <c r="C23" s="83" t="s">
        <v>43</v>
      </c>
      <c r="D23" s="72"/>
    </row>
    <row r="24" spans="3:4" ht="12.75">
      <c r="C24" s="17"/>
      <c r="D24" s="17"/>
    </row>
    <row r="25" spans="2:5" ht="12.75">
      <c r="B25" s="49" t="s">
        <v>85</v>
      </c>
      <c r="C25" s="50"/>
      <c r="D25" s="50"/>
      <c r="E25" s="2"/>
    </row>
    <row r="26" spans="2:5" ht="12.75">
      <c r="B26" s="49" t="s">
        <v>77</v>
      </c>
      <c r="C26" s="53"/>
      <c r="D26" s="53"/>
      <c r="E26" s="2"/>
    </row>
    <row r="27" spans="2:5" ht="12.75">
      <c r="B27" s="49" t="s">
        <v>93</v>
      </c>
      <c r="C27" s="54"/>
      <c r="D27" s="54"/>
      <c r="E27" s="2"/>
    </row>
    <row r="28" spans="3:4" ht="12.75">
      <c r="C28" s="58"/>
      <c r="D28" s="58"/>
    </row>
    <row r="29" spans="2:5" ht="12.75">
      <c r="B29" s="49" t="s">
        <v>28</v>
      </c>
      <c r="C29" s="57">
        <f>FV(C27,C25,-C26,0,0)</f>
        <v>0</v>
      </c>
      <c r="D29" s="57">
        <f>FV(D27,D25,-D26,0,0)</f>
        <v>0</v>
      </c>
      <c r="E29" s="2"/>
    </row>
    <row r="30" spans="2:5" ht="15.75">
      <c r="B30" s="6"/>
      <c r="C30" s="82">
        <f>C29+D29</f>
        <v>0</v>
      </c>
      <c r="D30" s="69"/>
      <c r="E30" s="2"/>
    </row>
    <row r="31" spans="3:4" ht="12.75">
      <c r="C31" s="17"/>
      <c r="D31" s="17"/>
    </row>
    <row r="32" spans="2:4" ht="12.75">
      <c r="B32" s="6"/>
      <c r="C32" s="83" t="s">
        <v>54</v>
      </c>
      <c r="D32" s="72"/>
    </row>
    <row r="33" spans="3:4" ht="12.75">
      <c r="C33" s="17"/>
      <c r="D33" s="17"/>
    </row>
    <row r="34" spans="2:5" ht="12.75">
      <c r="B34" s="49" t="s">
        <v>36</v>
      </c>
      <c r="C34" s="75"/>
      <c r="D34" s="69"/>
      <c r="E34" s="2"/>
    </row>
    <row r="35" spans="2:5" ht="12.75">
      <c r="B35" s="49" t="s">
        <v>128</v>
      </c>
      <c r="C35" s="76"/>
      <c r="D35" s="69"/>
      <c r="E35" s="2"/>
    </row>
    <row r="36" spans="2:5" ht="12.75">
      <c r="B36" s="49" t="s">
        <v>14</v>
      </c>
      <c r="C36" s="77"/>
      <c r="D36" s="69"/>
      <c r="E36" s="2"/>
    </row>
    <row r="37" spans="2:5" ht="12.75">
      <c r="B37" s="49" t="s">
        <v>24</v>
      </c>
      <c r="C37" s="78"/>
      <c r="D37" s="69"/>
      <c r="E37" s="2"/>
    </row>
    <row r="38" spans="3:4" ht="12.75">
      <c r="C38" s="17"/>
      <c r="D38" s="17"/>
    </row>
    <row r="39" spans="2:4" ht="15.75">
      <c r="B39" s="49" t="s">
        <v>34</v>
      </c>
      <c r="C39" s="79">
        <f>FV(C36,C35,C37,-C34,0)</f>
        <v>0</v>
      </c>
      <c r="D39" s="72"/>
    </row>
  </sheetData>
  <sheetProtection/>
  <mergeCells count="11">
    <mergeCell ref="C32:D32"/>
    <mergeCell ref="C34:D34"/>
    <mergeCell ref="C35:D35"/>
    <mergeCell ref="C36:D36"/>
    <mergeCell ref="C37:D37"/>
    <mergeCell ref="C39:D39"/>
    <mergeCell ref="C1:D1"/>
    <mergeCell ref="C4:D4"/>
    <mergeCell ref="C21:D21"/>
    <mergeCell ref="C23:D23"/>
    <mergeCell ref="C30:D30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0" customWidth="1"/>
    <col min="2" max="2" width="2.8515625" style="0" customWidth="1"/>
    <col min="3" max="3" width="32.7109375" style="0" customWidth="1"/>
    <col min="4" max="4" width="14.00390625" style="0" customWidth="1"/>
    <col min="5" max="5" width="14.7109375" style="0" customWidth="1"/>
    <col min="6" max="6" width="11.28125" style="0" customWidth="1"/>
    <col min="7" max="8" width="15.57421875" style="0" customWidth="1"/>
  </cols>
  <sheetData>
    <row r="1" spans="3:8" ht="12.75">
      <c r="C1" s="24"/>
      <c r="D1" s="24"/>
      <c r="E1" s="24"/>
      <c r="F1" s="24"/>
      <c r="G1" s="24"/>
      <c r="H1" s="24"/>
    </row>
    <row r="2" spans="2:8" ht="12.75">
      <c r="B2" s="11"/>
      <c r="C2" s="7" t="s">
        <v>134</v>
      </c>
      <c r="D2" s="7" t="s">
        <v>22</v>
      </c>
      <c r="E2" s="9" t="s">
        <v>107</v>
      </c>
      <c r="F2" s="59" t="s">
        <v>115</v>
      </c>
      <c r="G2" s="9" t="s">
        <v>73</v>
      </c>
      <c r="H2" s="9" t="s">
        <v>110</v>
      </c>
    </row>
    <row r="3" spans="1:8" ht="12.75">
      <c r="A3" s="6"/>
      <c r="B3" s="19">
        <v>1</v>
      </c>
      <c r="C3" s="60"/>
      <c r="D3" s="61"/>
      <c r="E3" s="62"/>
      <c r="F3" s="63"/>
      <c r="G3" s="64">
        <f aca="true" t="shared" si="0" ref="G3:G10">IF((E3&gt;0),PMT(F3,D3,0,E3,1),0)</f>
        <v>0</v>
      </c>
      <c r="H3" s="64">
        <f aca="true" t="shared" si="1" ref="H3:H10">G3/12</f>
        <v>0</v>
      </c>
    </row>
    <row r="4" spans="1:8" ht="12.75">
      <c r="A4" s="6"/>
      <c r="B4" s="19">
        <v>2</v>
      </c>
      <c r="C4" s="60"/>
      <c r="D4" s="61"/>
      <c r="E4" s="65"/>
      <c r="F4" s="63"/>
      <c r="G4" s="64">
        <f t="shared" si="0"/>
        <v>0</v>
      </c>
      <c r="H4" s="64">
        <f t="shared" si="1"/>
        <v>0</v>
      </c>
    </row>
    <row r="5" spans="1:8" ht="12.75">
      <c r="A5" s="6"/>
      <c r="B5" s="19">
        <v>3</v>
      </c>
      <c r="C5" s="60"/>
      <c r="D5" s="61"/>
      <c r="E5" s="62"/>
      <c r="F5" s="63"/>
      <c r="G5" s="64">
        <f t="shared" si="0"/>
        <v>0</v>
      </c>
      <c r="H5" s="64">
        <f t="shared" si="1"/>
        <v>0</v>
      </c>
    </row>
    <row r="6" spans="1:8" ht="12.75">
      <c r="A6" s="6"/>
      <c r="B6" s="19">
        <v>4</v>
      </c>
      <c r="C6" s="60"/>
      <c r="D6" s="61"/>
      <c r="E6" s="62"/>
      <c r="F6" s="63"/>
      <c r="G6" s="64">
        <f t="shared" si="0"/>
        <v>0</v>
      </c>
      <c r="H6" s="64">
        <f t="shared" si="1"/>
        <v>0</v>
      </c>
    </row>
    <row r="7" spans="1:8" ht="12.75">
      <c r="A7" s="6"/>
      <c r="B7" s="19">
        <v>5</v>
      </c>
      <c r="C7" s="60"/>
      <c r="D7" s="61"/>
      <c r="E7" s="62"/>
      <c r="F7" s="63"/>
      <c r="G7" s="64">
        <f t="shared" si="0"/>
        <v>0</v>
      </c>
      <c r="H7" s="64">
        <f t="shared" si="1"/>
        <v>0</v>
      </c>
    </row>
    <row r="8" spans="1:8" ht="12.75">
      <c r="A8" s="6"/>
      <c r="B8" s="19">
        <v>6</v>
      </c>
      <c r="C8" s="60"/>
      <c r="D8" s="61"/>
      <c r="E8" s="62"/>
      <c r="F8" s="63"/>
      <c r="G8" s="64">
        <f t="shared" si="0"/>
        <v>0</v>
      </c>
      <c r="H8" s="64">
        <f t="shared" si="1"/>
        <v>0</v>
      </c>
    </row>
    <row r="9" spans="1:8" ht="12.75">
      <c r="A9" s="6"/>
      <c r="B9" s="19">
        <v>7</v>
      </c>
      <c r="C9" s="60"/>
      <c r="D9" s="61"/>
      <c r="E9" s="62"/>
      <c r="F9" s="63"/>
      <c r="G9" s="64">
        <f t="shared" si="0"/>
        <v>0</v>
      </c>
      <c r="H9" s="64">
        <f t="shared" si="1"/>
        <v>0</v>
      </c>
    </row>
    <row r="10" spans="1:8" ht="12.75">
      <c r="A10" s="6"/>
      <c r="B10" s="19">
        <v>8</v>
      </c>
      <c r="C10" s="60"/>
      <c r="D10" s="61"/>
      <c r="E10" s="62"/>
      <c r="F10" s="63"/>
      <c r="G10" s="64">
        <f t="shared" si="0"/>
        <v>0</v>
      </c>
      <c r="H10" s="64">
        <f t="shared" si="1"/>
        <v>0</v>
      </c>
    </row>
    <row r="11" spans="2:8" ht="12.75">
      <c r="B11" s="41"/>
      <c r="C11" s="41"/>
      <c r="D11" s="41"/>
      <c r="E11" s="41"/>
      <c r="F11" s="41"/>
      <c r="G11" s="66"/>
      <c r="H11" s="67">
        <f>SUM(H3:H10)</f>
        <v>0</v>
      </c>
    </row>
    <row r="12" ht="12.75">
      <c r="H12" s="4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Lekše</dc:creator>
  <cp:keywords/>
  <dc:description/>
  <cp:lastModifiedBy>Marija Lekše</cp:lastModifiedBy>
  <dcterms:created xsi:type="dcterms:W3CDTF">2017-02-13T11:09:57Z</dcterms:created>
  <dcterms:modified xsi:type="dcterms:W3CDTF">2017-02-13T11:10:03Z</dcterms:modified>
  <cp:category/>
  <cp:version/>
  <cp:contentType/>
  <cp:contentStatus/>
</cp:coreProperties>
</file>